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85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КПЭ'!$A$1:$I$18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<sst xmlns="http://schemas.openxmlformats.org/spreadsheetml/2006/main" count="166" uniqueCount="155">
  <si>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</si>
  <si>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</si>
  <si>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</si>
  <si>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</si>
  <si>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</si>
  <si>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</si>
  <si>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</si>
  <si>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</si>
  <si>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</si>
  <si>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</si>
  <si>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</si>
  <si>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</si>
  <si>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</si>
  <si>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</si>
  <si>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</si>
  <si>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</si>
  <si>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</si>
  <si>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</si>
  <si>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</si>
  <si>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</si>
  <si>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</si>
  <si>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</si>
  <si>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</si>
  <si>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</si>
  <si>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</si>
  <si>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</si>
  <si>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</si>
  <si>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</si>
  <si>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</si>
  <si>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</si>
  <si>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</si>
  <si>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</si>
  <si>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</si>
  <si>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</si>
  <si>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</si>
  <si>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</si>
  <si>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</si>
  <si>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</si>
  <si>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</si>
  <si>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</si>
  <si>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</si>
  <si>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</si>
  <si>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</si>
  <si>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</si>
  <si>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</si>
  <si>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</si>
  <si>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</si>
  <si>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</si>
  <si>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</si>
  <si>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</si>
  <si>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</si>
  <si>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</si>
  <si>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</si>
  <si>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</si>
  <si>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</si>
  <si>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</si>
  <si>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</si>
  <si>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</si>
  <si>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</si>
  <si>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</si>
  <si>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</si>
  <si>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</si>
  <si>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</si>
  <si>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</si>
  <si>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</si>
  <si>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</si>
  <si>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</si>
  <si>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</si>
  <si>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</si>
  <si>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</si>
  <si>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</si>
  <si>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</si>
  <si>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</si>
  <si>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</si>
  <si>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</si>
  <si>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</si>
  <si>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</si>
  <si>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</si>
  <si>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</si>
  <si>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</si>
  <si>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</si>
  <si>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</si>
  <si>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</si>
  <si>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</si>
  <si>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</si>
  <si>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</si>
  <si>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</si>
  <si>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</si>
  <si>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</si>
  <si>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</si>
  <si>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</si>
  <si>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</si>
  <si>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</si>
  <si>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</si>
  <si>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</si>
  <si>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</si>
  <si>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</si>
  <si>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</si>
  <si>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</si>
  <si>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</si>
  <si>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</si>
  <si>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</si>
  <si>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</si>
  <si>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</si>
  <si>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</si>
  <si>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</si>
  <si>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</si>
  <si>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</si>
  <si>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</si>
  <si>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</si>
  <si>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</si>
  <si>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</si>
  <si>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</si>
  <si>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</si>
  <si>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</si>
  <si>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</si>
  <si>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</si>
  <si>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</si>
  <si>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</si>
  <si>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</si>
  <si>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</si>
  <si>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</si>
  <si>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</si>
  <si>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</si>
  <si>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</si>
  <si>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</si>
  <si>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</si>
  <si>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</si>
  <si>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</si>
  <si>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</si>
  <si>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</si>
  <si>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</si>
  <si>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</si>
  <si>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</si>
  <si>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</si>
  <si>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инн</t>
  </si>
  <si>
    <t>Дебиторы, всего  (стр.220+240+250+260+270+280+290+300+310)</t>
  </si>
  <si>
    <t>Текущие обязательства,  всего(стр.610+630+640
+650+660+670+680+690+700+710+720+730+740+750+760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</si>
  <si>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</si>
  <si>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</si>
  <si>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</si>
  <si>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</si>
  <si>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</si>
  <si>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</si>
  <si>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</si>
  <si>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</si>
  <si>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</si>
  <si>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</si>
  <si>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</si>
  <si>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</si>
  <si>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за год</t>
  </si>
  <si>
    <t xml:space="preserve"> за 1 кв 2020 год</t>
  </si>
  <si>
    <t xml:space="preserve">за   1 кв 2021 год. </t>
  </si>
  <si>
    <t xml:space="preserve"> </t>
  </si>
  <si>
    <t>за 3 кв 2022 года</t>
  </si>
</sst>
</file>

<file path=xl/styles.xml><?xml version="1.0" encoding="utf-8"?>
<styleSheet xmlns="http://schemas.openxmlformats.org/spreadsheetml/2006/main">
  <numFmts count="9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6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с_ў_м_-;\-* #,##0.00\ _с_ў_м_-;_-* &quot;-&quot;??\ _с_ў_м_-;_-@_-"/>
    <numFmt numFmtId="173" formatCode="000"/>
    <numFmt numFmtId="174" formatCode="_ * #\!\,##0\!.00_ ;_ * &quot;\&quot;\!\-#\!\,##0\!.00_ ;_ * &quot;-&quot;??_ ;_ @_ "/>
    <numFmt numFmtId="175" formatCode="_-* #,##0\ &quot;?&quot;_-;\-* #,##0\ &quot;?&quot;_-;_-* &quot;-&quot;\ &quot;?&quot;_-;_-@_-"/>
    <numFmt numFmtId="176" formatCode="_-* #,##0\ _?._-;\-* #,##0\ _?._-;_-* &quot;-&quot;\ _?._-;_-@_-"/>
    <numFmt numFmtId="177" formatCode="#"/>
    <numFmt numFmtId="178" formatCode="_-* #,##0.00\ _?_._-;\-* #,##0.00\ _?_._-;_-* &quot;-&quot;??\ _?_._-;_-@_-"/>
    <numFmt numFmtId="179" formatCode="_-* #,##0.00\ &quot;?.&quot;_-;\-* #,##0.00\ &quot;?.&quot;_-;_-* &quot;-&quot;??\ &quot;?.&quot;_-;_-@_-"/>
    <numFmt numFmtId="180" formatCode="_-* #,##0.00\ _?._-;\-* #,##0.00\ _?._-;_-* &quot;-&quot;??\ _?._-;_-@_-"/>
    <numFmt numFmtId="181" formatCode="_-* #,##0.00\ &quot;?&quot;_-;\-* #,##0.00\ &quot;?&quot;_-;_-* &quot;-&quot;??\ &quot;?&quot;_-;_-@_-"/>
    <numFmt numFmtId="182" formatCode="_ &quot;₩&quot;* #\!\,##0_ ;_ &quot;₩&quot;* &quot;₩&quot;\!\-#\!\,##0_ ;_ &quot;₩&quot;* &quot;-&quot;_ ;_ @_ "/>
    <numFmt numFmtId="183" formatCode="_ &quot;\&quot;* #\!\,##0_ ;_ &quot;\&quot;* &quot;\&quot;\!\-#\!\,##0_ ;_ &quot;\&quot;* &quot;-&quot;_ ;_ @_ "/>
    <numFmt numFmtId="184" formatCode="_ &quot;\&quot;* #,##0_ ;_ &quot;\&quot;* \-#,##0_ ;_ &quot;\&quot;* &quot;-&quot;_ ;_ @_ "/>
    <numFmt numFmtId="185" formatCode="_ &quot;₩&quot;* #,##0_ ;_ &quot;₩&quot;* \-#,##0_ ;_ &quot;₩&quot;* &quot;-&quot;_ ;_ @_ "/>
    <numFmt numFmtId="186" formatCode="_-&quot;₩&quot;* #,##0_-;\-&quot;₩&quot;* #,##0_-;_-&quot;₩&quot;* &quot;-&quot;_-;_-@_-"/>
    <numFmt numFmtId="187" formatCode="_-&quot;₩&quot;* #,##0.00_-;\-&quot;₩&quot;* #,##0.00_-;_-&quot;₩&quot;* &quot;-&quot;??_-;_-@_-"/>
    <numFmt numFmtId="188" formatCode="\$#.00"/>
    <numFmt numFmtId="189" formatCode="%#.00"/>
    <numFmt numFmtId="190" formatCode="#\,##0.00"/>
    <numFmt numFmtId="191" formatCode="#.00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 &quot;\&quot;* #,##0.00_ ;_ &quot;\&quot;* \-#,##0.00_ ;_ &quot;\&quot;* &quot;-&quot;??_ ;_ @_ "/>
    <numFmt numFmtId="195" formatCode="_ &quot;$&quot;* #,##0.00_ ;_ &quot;$&quot;* \-#,##0.00_ ;_ &quot;$&quot;* &quot;-&quot;??_ ;_ @_ "/>
    <numFmt numFmtId="196" formatCode="&quot;\&quot;#,##0.00;[Red]&quot;\&quot;\-#,##0.00"/>
    <numFmt numFmtId="197" formatCode="&quot;₩&quot;#,##0.00;[Red]&quot;₩&quot;\-#,##0.00"/>
    <numFmt numFmtId="198" formatCode="_ &quot;$&quot;* #,##0_ ;_ &quot;$&quot;* \-#,##0_ ;_ &quot;$&quot;* &quot;-&quot;_ ;_ @_ "/>
    <numFmt numFmtId="199" formatCode="\$#,##0.00;\(\$#,##0.00\)"/>
    <numFmt numFmtId="200" formatCode="&quot;\&quot;#,##0;[Red]&quot;\&quot;\-#,##0"/>
    <numFmt numFmtId="201" formatCode="&quot;₩&quot;#,##0;[Red]&quot;₩&quot;\-#,##0"/>
    <numFmt numFmtId="202" formatCode="_-* #,##0\ &quot;d.&quot;_-;\-* #,##0\ &quot;d.&quot;_-;_-* &quot;-&quot;\ &quot;d.&quot;_-;_-@_-"/>
    <numFmt numFmtId="203" formatCode="_-* #,##0.00\ &quot;d.&quot;_-;\-* #,##0.00\ &quot;d.&quot;_-;_-* &quot;-&quot;??\ &quot;d.&quot;_-;_-@_-"/>
    <numFmt numFmtId="204" formatCode="_ * #,##0_ ;_ * \-#,##0_ ;_ * &quot;-&quot;_ ;_ @_ "/>
    <numFmt numFmtId="205" formatCode="_ * #,##0.00_ ;_ * \-#,##0.00_ ;_ * &quot;-&quot;??_ ;_ @_ "/>
    <numFmt numFmtId="206" formatCode="#,##0.0;[Red]\-#,##0.0"/>
    <numFmt numFmtId="207" formatCode="#,##0.00;[Red]\(#,##0.00\)"/>
    <numFmt numFmtId="208" formatCode="#,##0.000;[Red]\(#,##0.000\)"/>
    <numFmt numFmtId="209" formatCode="#,##0.0000;[Red]\(#,##0.0000\)"/>
    <numFmt numFmtId="210" formatCode="mmmm\-yy"/>
    <numFmt numFmtId="211" formatCode="#,##0.0000_);\(#,##0.0000\)"/>
    <numFmt numFmtId="212" formatCode="#,##0\ &quot;F&quot;;\-#,##0\ &quot;F&quot;"/>
    <numFmt numFmtId="213" formatCode="#,##0.0"/>
    <numFmt numFmtId="214" formatCode="0.0000%"/>
    <numFmt numFmtId="215" formatCode="_(* 0,_);_(* \(0,\);_(* &quot;&quot;??_);_(@_)"/>
    <numFmt numFmtId="216" formatCode="&quot;$&quot;#,##0\ ;\(&quot;$&quot;#,##0\)"/>
    <numFmt numFmtId="217" formatCode="########.00"/>
    <numFmt numFmtId="218" formatCode="_-* #,##0\ _$_-;\-* #,##0\ _$_-;_-* &quot;-&quot;\ _$_-;_-@_-"/>
    <numFmt numFmtId="219" formatCode="_-* #,##0.00\ _$_-;\-* #,##0.00\ _$_-;_-* &quot;-&quot;&quot;?&quot;&quot;?&quot;\ _$_-;_-@_-"/>
    <numFmt numFmtId="220" formatCode="_-* #,##0\ &quot;F&quot;_-;\-* #,##0\ &quot;F&quot;_-;_-* &quot;-&quot;\ &quot;F&quot;_-;_-@_-"/>
    <numFmt numFmtId="221" formatCode="_-* #,##0.00[$€-1]_-;\-* #,##0.00[$€-1]_-;_-* &quot;-&quot;??[$€-1]_-"/>
    <numFmt numFmtId="222" formatCode="_-* #,##0.00[$€-1]_-;\-* #,##0.00[$€-1]_-;_-* \-??[$€-1]_-"/>
    <numFmt numFmtId="223" formatCode="#,##0\ &quot;F&quot;;[Red]\-#,##0\ &quot;F&quot;"/>
    <numFmt numFmtId="224" formatCode="#,##0.00\ &quot;F&quot;;[Red]\-#,##0.00\ &quot;F&quot;"/>
    <numFmt numFmtId="225" formatCode="_-* #,##0.00\ &quot;F&quot;_-;\-* #,##0.00\ &quot;F&quot;_-;_-* &quot;-&quot;??\ &quot;F&quot;_-;_-@_-"/>
    <numFmt numFmtId="226" formatCode="_-* #,##0\ _d_._-;\-* #,##0\ _d_._-;_-* &quot;-&quot;\ _d_._-;_-@_-"/>
    <numFmt numFmtId="227" formatCode="_-* #,##0.00\ _d_._-;\-* #,##0.00\ _d_._-;_-* &quot;-&quot;??\ _d_._-;_-@_-"/>
    <numFmt numFmtId="228" formatCode="0.0,"/>
    <numFmt numFmtId="229" formatCode="_-* #,##0\ _F_-;\-* #,##0\ _F_-;_-* &quot;-&quot;\ _F_-;_-@_-"/>
    <numFmt numFmtId="230" formatCode="_-* #,##0\ &quot;$&quot;_-;\-* #,##0\ &quot;$&quot;_-;_-* &quot;-&quot;\ &quot;$&quot;_-;_-@_-"/>
    <numFmt numFmtId="231" formatCode="_-* #,##0.00\ &quot;$&quot;_-;\-* #,##0.00\ &quot;$&quot;_-;_-* &quot;-&quot;&quot;?&quot;&quot;?&quot;\ &quot;$&quot;_-;_-@_-"/>
    <numFmt numFmtId="232" formatCode="_-* #,##0\ _с_ў_м_-;\-* #,##0\ _с_ў_м_-;_-* &quot;-&quot;??\ _с_ў_м_-;_-@_-"/>
    <numFmt numFmtId="233" formatCode="_-* #,##0.00&quot;р.&quot;_-;\-* #,##0.00&quot;р.&quot;_-;_-* \-??&quot;р.&quot;_-;_-@_-"/>
    <numFmt numFmtId="234" formatCode="_ &quot;₩&quot;* #,##0.00_ ;_ &quot;₩&quot;* \-#,##0.00_ ;_ &quot;₩&quot;* &quot;-&quot;??_ ;_ @_ "/>
    <numFmt numFmtId="235" formatCode="_-* #,##0\ _?_._-;\-* #,##0\ _?_._-;_-* &quot;-&quot;\ _?_._-;_-@_-"/>
    <numFmt numFmtId="236" formatCode="#,##0.00_ ;\-#,##0.00\ "/>
    <numFmt numFmtId="237" formatCode="_-* #,##0.00_р_._-;\-* #,##0.00_р_._-;_-* \-??_р_._-;_-@_-"/>
    <numFmt numFmtId="238" formatCode="_(* #,##0.00_);_(* \(#,##0.00\);_(* &quot;-&quot;??_);_(@_)"/>
    <numFmt numFmtId="239" formatCode="#,##0.0_ ;[Red]\-#,##0.0\ "/>
    <numFmt numFmtId="240" formatCode="#,##0__;[Red]\-#,##0__;"/>
    <numFmt numFmtId="241" formatCode="_-* #,##0_-;&quot;\&quot;\!\-* #,##0_-;_-* &quot;-&quot;_-;_-@_-"/>
    <numFmt numFmtId="242" formatCode="0\ "/>
    <numFmt numFmtId="243" formatCode="&quot;₩&quot;#,##0;&quot;₩&quot;\-#,##0"/>
    <numFmt numFmtId="244" formatCode="_(* #,##0_);_(* \(#,##0\);_(* &quot;-&quot;_);_(@_)"/>
    <numFmt numFmtId="245" formatCode="000&quot; &quot;"/>
    <numFmt numFmtId="246" formatCode="0.0%"/>
    <numFmt numFmtId="247" formatCode="#,##0.0__;[Red]\-#,##0.0__;"/>
    <numFmt numFmtId="248" formatCode="0.0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4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6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7" fontId="18" fillId="0" borderId="0">
      <alignment/>
      <protection locked="0"/>
    </xf>
    <xf numFmtId="0" fontId="16" fillId="0" borderId="0">
      <alignment/>
      <protection/>
    </xf>
    <xf numFmtId="177" fontId="18" fillId="0" borderId="0">
      <alignment/>
      <protection locked="0"/>
    </xf>
    <xf numFmtId="0" fontId="17" fillId="0" borderId="0">
      <alignment/>
      <protection/>
    </xf>
    <xf numFmtId="177" fontId="18" fillId="0" borderId="0">
      <alignment/>
      <protection locked="0"/>
    </xf>
    <xf numFmtId="177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" fillId="0" borderId="0">
      <alignment/>
      <protection/>
    </xf>
    <xf numFmtId="178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4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4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8" fontId="37" fillId="0" borderId="0">
      <alignment/>
      <protection locked="0"/>
    </xf>
    <xf numFmtId="177" fontId="37" fillId="0" borderId="1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91" fontId="37" fillId="0" borderId="0">
      <alignment/>
      <protection locked="0"/>
    </xf>
    <xf numFmtId="177" fontId="38" fillId="0" borderId="0">
      <alignment/>
      <protection locked="0"/>
    </xf>
    <xf numFmtId="177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1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177" fontId="5" fillId="0" borderId="0">
      <alignment/>
      <protection locked="0"/>
    </xf>
    <xf numFmtId="194" fontId="51" fillId="0" borderId="0" applyFont="0" applyFill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5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0" fillId="0" borderId="0" applyFont="0" applyFill="0" applyBorder="0" applyAlignment="0" applyProtection="0"/>
    <xf numFmtId="197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8" fontId="62" fillId="0" borderId="0" applyFont="0" applyFill="0" applyBorder="0" applyAlignment="0" applyProtection="0"/>
    <xf numFmtId="198" fontId="63" fillId="0" borderId="0" applyFont="0" applyFill="0" applyBorder="0" applyAlignment="0" applyProtection="0"/>
    <xf numFmtId="198" fontId="62" fillId="0" borderId="0" applyFont="0" applyFill="0" applyBorder="0" applyAlignment="0" applyProtection="0"/>
    <xf numFmtId="198" fontId="63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3" fontId="49" fillId="0" borderId="0" applyFont="0" applyFill="0" applyBorder="0" applyAlignment="0" applyProtection="0"/>
    <xf numFmtId="193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7" fontId="49" fillId="0" borderId="0" applyFont="0" applyFill="0" applyBorder="0" applyAlignment="0" applyProtection="0"/>
    <xf numFmtId="197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7" fontId="48" fillId="0" borderId="0" applyFont="0" applyFill="0" applyBorder="0" applyAlignment="0" applyProtection="0"/>
    <xf numFmtId="187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1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1" fillId="0" borderId="0" applyFont="0" applyFill="0" applyBorder="0" applyAlignment="0" applyProtection="0"/>
    <xf numFmtId="201" fontId="60" fillId="0" borderId="0" applyFont="0" applyFill="0" applyBorder="0" applyAlignment="0" applyProtection="0"/>
    <xf numFmtId="201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3" fillId="0" borderId="0" applyFont="0" applyFill="0" applyBorder="0" applyAlignment="0" applyProtection="0"/>
    <xf numFmtId="195" fontId="62" fillId="0" borderId="0" applyFont="0" applyFill="0" applyBorder="0" applyAlignment="0" applyProtection="0"/>
    <xf numFmtId="195" fontId="63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192" fontId="49" fillId="0" borderId="0" applyFont="0" applyFill="0" applyBorder="0" applyAlignment="0" applyProtection="0"/>
    <xf numFmtId="192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1" fontId="49" fillId="0" borderId="0" applyFont="0" applyFill="0" applyBorder="0" applyAlignment="0" applyProtection="0"/>
    <xf numFmtId="201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5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6" fontId="4" fillId="0" borderId="2">
      <alignment/>
      <protection/>
    </xf>
    <xf numFmtId="206" fontId="4" fillId="0" borderId="2">
      <alignment/>
      <protection/>
    </xf>
    <xf numFmtId="206" fontId="4" fillId="0" borderId="2">
      <alignment/>
      <protection/>
    </xf>
    <xf numFmtId="0" fontId="70" fillId="0" borderId="2" applyNumberFormat="0">
      <alignment horizontal="center"/>
      <protection/>
    </xf>
    <xf numFmtId="38" fontId="70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5" fontId="4" fillId="0" borderId="0" applyFill="0" applyBorder="0" applyAlignment="0">
      <protection/>
    </xf>
    <xf numFmtId="205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05" fontId="4" fillId="0" borderId="0" applyFill="0" applyBorder="0" applyAlignment="0">
      <protection/>
    </xf>
    <xf numFmtId="205" fontId="4" fillId="0" borderId="0" applyFill="0" applyBorder="0" applyAlignment="0">
      <protection/>
    </xf>
    <xf numFmtId="211" fontId="4" fillId="0" borderId="0" applyFill="0" applyBorder="0" applyAlignment="0">
      <protection/>
    </xf>
    <xf numFmtId="211" fontId="4" fillId="0" borderId="0" applyFill="0" applyBorder="0" applyAlignment="0">
      <protection/>
    </xf>
    <xf numFmtId="212" fontId="5" fillId="0" borderId="0" applyFill="0" applyBorder="0" applyAlignment="0">
      <protection/>
    </xf>
    <xf numFmtId="0" fontId="73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5" fillId="0" borderId="0">
      <alignment/>
      <protection/>
    </xf>
    <xf numFmtId="0" fontId="76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7" fillId="0" borderId="0" applyNumberFormat="0" applyFill="0" applyBorder="0" applyProtection="0">
      <alignment horizontal="right"/>
    </xf>
    <xf numFmtId="213" fontId="4" fillId="0" borderId="0" applyFill="0" applyBorder="0" applyAlignment="0" applyProtection="0"/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214" fontId="4" fillId="0" borderId="0">
      <alignment/>
      <protection/>
    </xf>
    <xf numFmtId="0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21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205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6" fontId="4" fillId="0" borderId="0" applyFill="0" applyBorder="0" applyAlignment="0" applyProtection="0"/>
    <xf numFmtId="0" fontId="30" fillId="0" borderId="0" applyFont="0" applyFill="0" applyBorder="0" applyAlignment="0" applyProtection="0"/>
    <xf numFmtId="212" fontId="5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6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7" fontId="4" fillId="32" borderId="0" applyFont="0" applyBorder="0">
      <alignment/>
      <protection/>
    </xf>
    <xf numFmtId="217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12" fontId="5" fillId="0" borderId="0" applyFill="0" applyBorder="0" applyAlignment="0">
      <protection/>
    </xf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20" fontId="5" fillId="0" borderId="0" applyFill="0" applyBorder="0" applyAlignment="0">
      <protection/>
    </xf>
    <xf numFmtId="212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1" fontId="3" fillId="0" borderId="0" applyFont="0" applyFill="0" applyBorder="0" applyAlignment="0" applyProtection="0"/>
    <xf numFmtId="222" fontId="4" fillId="0" borderId="0" applyFill="0" applyBorder="0" applyAlignment="0" applyProtection="0"/>
    <xf numFmtId="0" fontId="85" fillId="0" borderId="0" applyNumberFormat="0" applyFill="0" applyBorder="0" applyAlignment="0" applyProtection="0"/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86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35" fillId="0" borderId="0">
      <alignment/>
      <protection locked="0"/>
    </xf>
    <xf numFmtId="168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38" fontId="6" fillId="32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7" fontId="54" fillId="0" borderId="0">
      <alignment/>
      <protection locked="0"/>
    </xf>
    <xf numFmtId="0" fontId="100" fillId="0" borderId="0">
      <alignment/>
      <protection/>
    </xf>
    <xf numFmtId="177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12" fontId="5" fillId="0" borderId="0" applyFill="0" applyBorder="0" applyAlignment="0">
      <protection/>
    </xf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20" fontId="5" fillId="0" borderId="0" applyFill="0" applyBorder="0" applyAlignment="0">
      <protection/>
    </xf>
    <xf numFmtId="212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3" fontId="80" fillId="0" borderId="0" applyFont="0" applyFill="0" applyBorder="0" applyAlignment="0" applyProtection="0"/>
    <xf numFmtId="224" fontId="80" fillId="0" borderId="0" applyFont="0" applyFill="0" applyBorder="0" applyAlignment="0" applyProtection="0"/>
    <xf numFmtId="213" fontId="107" fillId="0" borderId="0" applyFill="0" applyBorder="0">
      <alignment/>
      <protection/>
    </xf>
    <xf numFmtId="0" fontId="108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5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177" fontId="54" fillId="0" borderId="0">
      <alignment/>
      <protection locked="0"/>
    </xf>
    <xf numFmtId="177" fontId="54" fillId="0" borderId="0">
      <alignment/>
      <protection locked="0"/>
    </xf>
    <xf numFmtId="204" fontId="51" fillId="0" borderId="0" applyFont="0" applyFill="0" applyBorder="0" applyAlignment="0" applyProtection="0"/>
    <xf numFmtId="177" fontId="5" fillId="0" borderId="0">
      <alignment/>
      <protection locked="0"/>
    </xf>
    <xf numFmtId="177" fontId="5" fillId="0" borderId="0">
      <alignment/>
      <protection locked="0"/>
    </xf>
    <xf numFmtId="205" fontId="51" fillId="0" borderId="0" applyFont="0" applyFill="0" applyBorder="0" applyAlignment="0" applyProtection="0"/>
    <xf numFmtId="177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10" fontId="4" fillId="0" borderId="0" applyFill="0" applyBorder="0" applyAlignment="0" applyProtection="0"/>
    <xf numFmtId="224" fontId="5" fillId="0" borderId="0" applyFont="0" applyFill="0" applyBorder="0" applyAlignment="0" applyProtection="0"/>
    <xf numFmtId="228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12" fontId="5" fillId="0" borderId="0" applyFill="0" applyBorder="0" applyAlignment="0">
      <protection/>
    </xf>
    <xf numFmtId="215" fontId="4" fillId="0" borderId="0" applyFill="0" applyBorder="0" applyAlignment="0">
      <protection/>
    </xf>
    <xf numFmtId="215" fontId="4" fillId="0" borderId="0" applyFill="0" applyBorder="0" applyAlignment="0">
      <protection/>
    </xf>
    <xf numFmtId="220" fontId="5" fillId="0" borderId="0" applyFill="0" applyBorder="0" applyAlignment="0">
      <protection/>
    </xf>
    <xf numFmtId="212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60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4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9" fontId="5" fillId="0" borderId="0" applyFill="0" applyBorder="0" applyAlignment="0">
      <protection/>
    </xf>
    <xf numFmtId="229" fontId="4" fillId="0" borderId="0" applyFill="0" applyBorder="0" applyAlignment="0">
      <protection/>
    </xf>
    <xf numFmtId="229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61" borderId="23" applyNumberFormat="0" applyAlignment="0" applyProtection="0"/>
    <xf numFmtId="0" fontId="121" fillId="0" borderId="0" applyNumberFormat="0" applyFill="0" applyBorder="0" applyProtection="0">
      <alignment horizontal="right"/>
    </xf>
    <xf numFmtId="230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3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231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6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60" fillId="6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60" fillId="6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60" fillId="6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66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60" fillId="6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68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69" borderId="25" applyNumberFormat="0" applyAlignment="0" applyProtection="0"/>
    <xf numFmtId="0" fontId="110" fillId="32" borderId="18" applyNumberFormat="0" applyAlignment="0" applyProtection="0"/>
    <xf numFmtId="0" fontId="110" fillId="32" borderId="18" applyNumberFormat="0" applyAlignment="0" applyProtection="0"/>
    <xf numFmtId="0" fontId="163" fillId="69" borderId="24" applyNumberFormat="0" applyAlignment="0" applyProtection="0"/>
    <xf numFmtId="0" fontId="73" fillId="32" borderId="3" applyNumberFormat="0" applyAlignment="0" applyProtection="0"/>
    <xf numFmtId="0" fontId="7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32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233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4" fontId="124" fillId="0" borderId="0" applyFont="0" applyFill="0" applyBorder="0" applyAlignment="0" applyProtection="0"/>
    <xf numFmtId="205" fontId="109" fillId="0" borderId="0" applyFont="0" applyFill="0" applyBorder="0" applyAlignment="0" applyProtection="0"/>
    <xf numFmtId="184" fontId="124" fillId="0" borderId="0" applyFont="0" applyFill="0" applyBorder="0" applyAlignment="0" applyProtection="0"/>
    <xf numFmtId="234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70" borderId="30" applyNumberFormat="0" applyAlignment="0" applyProtection="0"/>
    <xf numFmtId="0" fontId="76" fillId="52" borderId="5" applyNumberFormat="0" applyAlignment="0" applyProtection="0"/>
    <xf numFmtId="0" fontId="76" fillId="52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71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7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5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237" fontId="4" fillId="0" borderId="0" applyFill="0" applyBorder="0" applyAlignment="0" applyProtection="0"/>
    <xf numFmtId="238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240" fontId="3" fillId="0" borderId="0" applyFont="0" applyFill="0" applyBorder="0" applyAlignment="0" applyProtection="0"/>
    <xf numFmtId="24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75" fillId="74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2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4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52" borderId="5" applyNumberFormat="0" applyAlignment="0" applyProtection="0"/>
    <xf numFmtId="0" fontId="132" fillId="58" borderId="0" applyNumberFormat="0" applyBorder="0" applyAlignment="0" applyProtection="0"/>
    <xf numFmtId="0" fontId="4" fillId="56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5" fontId="30" fillId="0" borderId="0" applyFont="0" applyFill="0" applyBorder="0" applyAlignment="0" applyProtection="0"/>
    <xf numFmtId="241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5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5" fontId="30" fillId="0" borderId="0" applyFont="0" applyFill="0" applyBorder="0" applyAlignment="0" applyProtection="0"/>
    <xf numFmtId="234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2" fontId="4" fillId="0" borderId="0" applyFont="0" applyFill="0" applyBorder="0" applyAlignment="0" applyProtection="0"/>
    <xf numFmtId="243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8" fontId="4" fillId="0" borderId="0" applyFont="0" applyFill="0" applyBorder="0" applyAlignment="0" applyProtection="0"/>
    <xf numFmtId="244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32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157" fillId="0" borderId="0" xfId="0" applyFont="1" applyAlignment="1">
      <alignment horizontal="center" vertical="center"/>
    </xf>
    <xf numFmtId="0" fontId="155" fillId="0" borderId="2" xfId="0" applyFont="1" applyBorder="1" applyAlignment="1">
      <alignment horizontal="center" vertical="center"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70" fillId="0" borderId="33" xfId="2235" applyNumberFormat="1" applyFont="1" applyBorder="1" applyAlignment="1">
      <alignment horizontal="center" vertical="center"/>
      <protection/>
    </xf>
    <xf numFmtId="0" fontId="70" fillId="0" borderId="34" xfId="2235" applyNumberFormat="1" applyFont="1" applyBorder="1" applyAlignment="1">
      <alignment horizontal="center" vertical="center"/>
      <protection/>
    </xf>
    <xf numFmtId="0" fontId="153" fillId="0" borderId="0" xfId="2235" applyNumberFormat="1" applyFont="1" applyAlignment="1">
      <alignment horizontal="center" vertical="center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8" fillId="0" borderId="7" xfId="2235" applyNumberFormat="1" applyFont="1" applyFill="1" applyBorder="1" applyAlignment="1">
      <alignment horizontal="center" vertical="center" wrapText="1"/>
      <protection/>
    </xf>
    <xf numFmtId="0" fontId="8" fillId="0" borderId="35" xfId="2235" applyNumberFormat="1" applyFont="1" applyFill="1" applyBorder="1" applyAlignment="1">
      <alignment horizontal="center" vertical="center" wrapText="1"/>
      <protection/>
    </xf>
    <xf numFmtId="0" fontId="8" fillId="0" borderId="0" xfId="2235" applyNumberFormat="1" applyFont="1" applyFill="1" applyBorder="1" applyAlignment="1">
      <alignment horizontal="center" vertical="center" wrapText="1"/>
      <protection/>
    </xf>
    <xf numFmtId="0" fontId="8" fillId="0" borderId="36" xfId="2235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35" applyFont="1" applyFill="1" applyAlignment="1">
      <alignment horizontal="left"/>
      <protection/>
    </xf>
    <xf numFmtId="0" fontId="8" fillId="0" borderId="0" xfId="2235" applyNumberFormat="1" applyFont="1" applyFill="1" applyAlignment="1">
      <alignment horizontal="left" wrapText="1"/>
      <protection/>
    </xf>
    <xf numFmtId="0" fontId="9" fillId="0" borderId="0" xfId="2235" applyFont="1" applyFill="1" applyAlignment="1">
      <alignment horizontal="center"/>
      <protection/>
    </xf>
    <xf numFmtId="0" fontId="8" fillId="0" borderId="2" xfId="2235" applyNumberFormat="1" applyFont="1" applyFill="1" applyBorder="1" applyAlignment="1">
      <alignment horizontal="center" vertical="center" wrapText="1"/>
      <protection/>
    </xf>
    <xf numFmtId="0" fontId="7" fillId="0" borderId="2" xfId="2235" applyNumberFormat="1" applyFont="1" applyFill="1" applyBorder="1" applyAlignment="1">
      <alignment horizontal="centerContinuous" vertical="center"/>
      <protection/>
    </xf>
    <xf numFmtId="1" fontId="7" fillId="0" borderId="2" xfId="2235" applyNumberFormat="1" applyFont="1" applyFill="1" applyBorder="1" applyAlignment="1">
      <alignment horizontal="center" vertical="center"/>
      <protection/>
    </xf>
    <xf numFmtId="0" fontId="8" fillId="0" borderId="35" xfId="2235" applyNumberFormat="1" applyFont="1" applyFill="1" applyBorder="1" applyAlignment="1">
      <alignment horizontal="left" vertical="center" wrapText="1"/>
      <protection/>
    </xf>
    <xf numFmtId="0" fontId="7" fillId="0" borderId="2" xfId="2235" applyFont="1" applyFill="1" applyBorder="1" applyAlignment="1">
      <alignment horizontal="left" vertical="center"/>
      <protection/>
    </xf>
    <xf numFmtId="0" fontId="7" fillId="0" borderId="37" xfId="2235" applyNumberFormat="1" applyFont="1" applyFill="1" applyBorder="1" applyAlignment="1">
      <alignment horizontal="justify" vertical="center" wrapText="1"/>
      <protection/>
    </xf>
    <xf numFmtId="173" fontId="7" fillId="0" borderId="2" xfId="2235" applyNumberFormat="1" applyFont="1" applyFill="1" applyBorder="1" applyAlignment="1">
      <alignment horizontal="center" vertical="center"/>
      <protection/>
    </xf>
    <xf numFmtId="0" fontId="7" fillId="0" borderId="35" xfId="2235" applyNumberFormat="1" applyFont="1" applyFill="1" applyBorder="1" applyAlignment="1">
      <alignment horizontal="justify" vertical="center" wrapText="1"/>
      <protection/>
    </xf>
    <xf numFmtId="0" fontId="8" fillId="0" borderId="35" xfId="2235" applyNumberFormat="1" applyFont="1" applyFill="1" applyBorder="1" applyAlignment="1">
      <alignment horizontal="justify" vertical="center" wrapText="1"/>
      <protection/>
    </xf>
    <xf numFmtId="0" fontId="7" fillId="0" borderId="2" xfId="2235" applyNumberFormat="1" applyFont="1" applyFill="1" applyBorder="1" applyAlignment="1">
      <alignment horizontal="center" vertical="center"/>
      <protection/>
    </xf>
    <xf numFmtId="173" fontId="8" fillId="0" borderId="2" xfId="2235" applyNumberFormat="1" applyFont="1" applyFill="1" applyBorder="1" applyAlignment="1">
      <alignment horizontal="center" vertical="center"/>
      <protection/>
    </xf>
    <xf numFmtId="0" fontId="8" fillId="0" borderId="38" xfId="2235" applyNumberFormat="1" applyFont="1" applyFill="1" applyBorder="1" applyAlignment="1">
      <alignment horizontal="justify" vertical="center" wrapText="1"/>
      <protection/>
    </xf>
    <xf numFmtId="1" fontId="8" fillId="0" borderId="34" xfId="2235" applyNumberFormat="1" applyFont="1" applyFill="1" applyBorder="1" applyAlignment="1">
      <alignment horizontal="center" vertical="center"/>
      <protection/>
    </xf>
    <xf numFmtId="0" fontId="7" fillId="0" borderId="39" xfId="2235" applyNumberFormat="1" applyFont="1" applyFill="1" applyBorder="1" applyAlignment="1">
      <alignment horizontal="justify" vertical="center" wrapText="1"/>
      <protection/>
    </xf>
    <xf numFmtId="1" fontId="7" fillId="0" borderId="33" xfId="2235" applyNumberFormat="1" applyFont="1" applyFill="1" applyBorder="1" applyAlignment="1">
      <alignment horizontal="center" vertical="center"/>
      <protection/>
    </xf>
    <xf numFmtId="1" fontId="8" fillId="0" borderId="2" xfId="2235" applyNumberFormat="1" applyFont="1" applyFill="1" applyBorder="1" applyAlignment="1">
      <alignment horizontal="center" vertical="center"/>
      <protection/>
    </xf>
    <xf numFmtId="0" fontId="7" fillId="0" borderId="35" xfId="2235" applyNumberFormat="1" applyFont="1" applyFill="1" applyBorder="1" applyAlignment="1">
      <alignment horizontal="left" vertical="center" wrapText="1"/>
      <protection/>
    </xf>
    <xf numFmtId="0" fontId="9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/>
      <protection/>
    </xf>
    <xf numFmtId="0" fontId="4" fillId="0" borderId="0" xfId="2235" applyFont="1" applyFill="1" applyAlignment="1">
      <alignment horizontal="left" vertical="center"/>
      <protection/>
    </xf>
    <xf numFmtId="0" fontId="7" fillId="0" borderId="0" xfId="2235" applyFont="1" applyFill="1" applyAlignment="1">
      <alignment horizontal="left" vertical="center"/>
      <protection/>
    </xf>
    <xf numFmtId="0" fontId="6" fillId="0" borderId="0" xfId="2235" applyNumberFormat="1" applyAlignment="1">
      <alignment horizontal="left"/>
      <protection/>
    </xf>
    <xf numFmtId="0" fontId="6" fillId="0" borderId="0" xfId="2235" applyAlignment="1">
      <alignment horizontal="left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1" fontId="154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Font="1" applyBorder="1" applyAlignment="1">
      <alignment horizontal="left" wrapText="1"/>
      <protection/>
    </xf>
    <xf numFmtId="173" fontId="6" fillId="0" borderId="2" xfId="2235" applyNumberFormat="1" applyFont="1" applyBorder="1" applyAlignment="1">
      <alignment horizontal="center" vertical="center"/>
      <protection/>
    </xf>
    <xf numFmtId="3" fontId="6" fillId="0" borderId="2" xfId="2235" applyNumberFormat="1" applyFont="1" applyBorder="1" applyAlignment="1">
      <alignment horizontal="center" vertical="center"/>
      <protection/>
    </xf>
    <xf numFmtId="0" fontId="154" fillId="0" borderId="2" xfId="2235" applyNumberFormat="1" applyFont="1" applyBorder="1" applyAlignment="1">
      <alignment horizontal="left" wrapText="1"/>
      <protection/>
    </xf>
    <xf numFmtId="173" fontId="154" fillId="0" borderId="2" xfId="2235" applyNumberFormat="1" applyFont="1" applyBorder="1" applyAlignment="1">
      <alignment horizontal="center" vertical="center"/>
      <protection/>
    </xf>
    <xf numFmtId="3" fontId="154" fillId="0" borderId="2" xfId="2235" applyNumberFormat="1" applyFont="1" applyBorder="1" applyAlignment="1">
      <alignment horizontal="center" vertical="center"/>
      <protection/>
    </xf>
    <xf numFmtId="245" fontId="154" fillId="0" borderId="2" xfId="2235" applyNumberFormat="1" applyFont="1" applyBorder="1" applyAlignment="1">
      <alignment horizontal="center" vertical="center"/>
      <protection/>
    </xf>
    <xf numFmtId="245" fontId="6" fillId="0" borderId="2" xfId="2235" applyNumberFormat="1" applyFont="1" applyBorder="1" applyAlignment="1">
      <alignment horizontal="center" vertical="center"/>
      <protection/>
    </xf>
    <xf numFmtId="1" fontId="6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Border="1" applyAlignment="1">
      <alignment horizontal="left" wrapText="1"/>
      <protection/>
    </xf>
    <xf numFmtId="0" fontId="155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6" fontId="2" fillId="0" borderId="0" xfId="2248" applyNumberFormat="1" applyFont="1" applyAlignment="1">
      <alignment/>
    </xf>
    <xf numFmtId="3" fontId="7" fillId="0" borderId="2" xfId="2235" applyNumberFormat="1" applyFont="1" applyFill="1" applyBorder="1" applyAlignment="1">
      <alignment horizontal="center" vertical="center"/>
      <protection/>
    </xf>
    <xf numFmtId="3" fontId="8" fillId="0" borderId="2" xfId="2235" applyNumberFormat="1" applyFont="1" applyFill="1" applyBorder="1" applyAlignment="1">
      <alignment horizontal="center" vertical="center"/>
      <protection/>
    </xf>
    <xf numFmtId="3" fontId="11" fillId="0" borderId="0" xfId="2235" applyNumberFormat="1" applyFont="1" applyFill="1" applyAlignment="1">
      <alignment horizontal="left" vertical="center"/>
      <protection/>
    </xf>
    <xf numFmtId="0" fontId="70" fillId="0" borderId="2" xfId="2235" applyNumberFormat="1" applyFont="1" applyBorder="1" applyAlignment="1">
      <alignment horizontal="center" vertical="center" wrapText="1"/>
      <protection/>
    </xf>
    <xf numFmtId="246" fontId="155" fillId="0" borderId="2" xfId="0" applyNumberFormat="1" applyFont="1" applyBorder="1" applyAlignment="1">
      <alignment horizontal="center" vertical="center"/>
    </xf>
    <xf numFmtId="2" fontId="156" fillId="75" borderId="2" xfId="0" applyNumberFormat="1" applyFont="1" applyFill="1" applyBorder="1" applyAlignment="1">
      <alignment horizontal="center" vertical="center"/>
    </xf>
    <xf numFmtId="4" fontId="156" fillId="75" borderId="2" xfId="0" applyNumberFormat="1" applyFont="1" applyFill="1" applyBorder="1" applyAlignment="1">
      <alignment horizontal="center" vertical="center"/>
    </xf>
    <xf numFmtId="0" fontId="157" fillId="76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35" applyNumberFormat="1" applyFont="1" applyFill="1" applyBorder="1" applyAlignment="1">
      <alignment horizontal="center" vertical="center" wrapText="1"/>
      <protection/>
    </xf>
    <xf numFmtId="1" fontId="6" fillId="0" borderId="2" xfId="2235" applyNumberFormat="1" applyFont="1" applyFill="1" applyBorder="1" applyAlignment="1">
      <alignment horizontal="center" vertical="center"/>
      <protection/>
    </xf>
    <xf numFmtId="3" fontId="6" fillId="0" borderId="2" xfId="2235" applyNumberFormat="1" applyFont="1" applyFill="1" applyBorder="1" applyAlignment="1">
      <alignment horizontal="center" vertical="center"/>
      <protection/>
    </xf>
    <xf numFmtId="0" fontId="155" fillId="0" borderId="34" xfId="0" applyFont="1" applyBorder="1" applyAlignment="1">
      <alignment vertical="center"/>
    </xf>
    <xf numFmtId="0" fontId="158" fillId="0" borderId="34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77" borderId="2" xfId="0" applyFont="1" applyFill="1" applyBorder="1" applyAlignment="1">
      <alignment horizontal="center" vertical="center"/>
    </xf>
    <xf numFmtId="0" fontId="156" fillId="77" borderId="2" xfId="0" applyFont="1" applyFill="1" applyBorder="1" applyAlignment="1">
      <alignment vertical="center"/>
    </xf>
    <xf numFmtId="3" fontId="156" fillId="77" borderId="2" xfId="0" applyNumberFormat="1" applyFont="1" applyFill="1" applyBorder="1" applyAlignment="1">
      <alignment horizontal="center" vertical="center"/>
    </xf>
    <xf numFmtId="247" fontId="176" fillId="0" borderId="2" xfId="0" applyNumberFormat="1" applyFont="1" applyFill="1" applyBorder="1" applyAlignment="1">
      <alignment horizontal="right" wrapText="1"/>
    </xf>
    <xf numFmtId="247" fontId="176" fillId="77" borderId="2" xfId="0" applyNumberFormat="1" applyFont="1" applyFill="1" applyBorder="1" applyAlignment="1">
      <alignment horizontal="right" wrapText="1"/>
    </xf>
    <xf numFmtId="246" fontId="2" fillId="0" borderId="0" xfId="2248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77" borderId="2" xfId="0" applyNumberFormat="1" applyFont="1" applyFill="1" applyBorder="1" applyAlignment="1">
      <alignment horizontal="center" vertical="center"/>
    </xf>
    <xf numFmtId="246" fontId="156" fillId="78" borderId="2" xfId="2248" applyNumberFormat="1" applyFont="1" applyFill="1" applyBorder="1" applyAlignment="1">
      <alignment horizontal="center" vertical="center"/>
    </xf>
    <xf numFmtId="246" fontId="156" fillId="78" borderId="2" xfId="2248" applyNumberFormat="1" applyFont="1" applyFill="1" applyBorder="1" applyAlignment="1">
      <alignment horizontal="center" vertical="center" wrapText="1"/>
    </xf>
    <xf numFmtId="0" fontId="156" fillId="78" borderId="2" xfId="2248" applyNumberFormat="1" applyFont="1" applyFill="1" applyBorder="1" applyAlignment="1">
      <alignment horizontal="center" vertical="center"/>
    </xf>
    <xf numFmtId="0" fontId="156" fillId="78" borderId="2" xfId="2248" applyNumberFormat="1" applyFont="1" applyFill="1" applyBorder="1" applyAlignment="1">
      <alignment horizontal="center" vertical="center" wrapText="1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42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0" fontId="157" fillId="0" borderId="44" xfId="0" applyFont="1" applyBorder="1" applyAlignment="1">
      <alignment horizontal="center" vertical="center"/>
    </xf>
    <xf numFmtId="246" fontId="157" fillId="0" borderId="2" xfId="2248" applyNumberFormat="1" applyFont="1" applyBorder="1" applyAlignment="1">
      <alignment/>
    </xf>
    <xf numFmtId="0" fontId="157" fillId="0" borderId="0" xfId="0" applyFont="1" applyAlignment="1">
      <alignment/>
    </xf>
    <xf numFmtId="248" fontId="156" fillId="75" borderId="2" xfId="0" applyNumberFormat="1" applyFont="1" applyFill="1" applyBorder="1" applyAlignment="1">
      <alignment horizontal="center" vertical="center"/>
    </xf>
    <xf numFmtId="3" fontId="154" fillId="77" borderId="2" xfId="2235" applyNumberFormat="1" applyFont="1" applyFill="1" applyBorder="1" applyAlignment="1">
      <alignment horizontal="center" vertical="center"/>
      <protection/>
    </xf>
    <xf numFmtId="213" fontId="6" fillId="0" borderId="2" xfId="2235" applyNumberFormat="1" applyFont="1" applyBorder="1" applyAlignment="1">
      <alignment horizontal="center" vertical="center"/>
      <protection/>
    </xf>
    <xf numFmtId="213" fontId="7" fillId="0" borderId="2" xfId="2235" applyNumberFormat="1" applyFont="1" applyFill="1" applyBorder="1" applyAlignment="1">
      <alignment horizontal="center" vertical="center"/>
      <protection/>
    </xf>
    <xf numFmtId="213" fontId="8" fillId="77" borderId="34" xfId="2235" applyNumberFormat="1" applyFont="1" applyFill="1" applyBorder="1" applyAlignment="1">
      <alignment horizontal="center" vertical="center"/>
      <protection/>
    </xf>
    <xf numFmtId="4" fontId="8" fillId="0" borderId="33" xfId="2235" applyNumberFormat="1" applyFont="1" applyFill="1" applyBorder="1" applyAlignment="1">
      <alignment horizontal="center" vertical="center"/>
      <protection/>
    </xf>
    <xf numFmtId="4" fontId="7" fillId="0" borderId="2" xfId="2235" applyNumberFormat="1" applyFont="1" applyFill="1" applyBorder="1" applyAlignment="1">
      <alignment horizontal="center" vertical="center"/>
      <protection/>
    </xf>
    <xf numFmtId="4" fontId="8" fillId="0" borderId="2" xfId="2235" applyNumberFormat="1" applyFont="1" applyFill="1" applyBorder="1" applyAlignment="1">
      <alignment horizontal="center" vertical="center"/>
      <protection/>
    </xf>
    <xf numFmtId="4" fontId="8" fillId="77" borderId="2" xfId="2235" applyNumberFormat="1" applyFont="1" applyFill="1" applyBorder="1" applyAlignment="1">
      <alignment horizontal="center" vertical="center"/>
      <protection/>
    </xf>
    <xf numFmtId="4" fontId="8" fillId="0" borderId="2" xfId="2235" applyNumberFormat="1" applyFont="1" applyFill="1" applyBorder="1" applyAlignment="1">
      <alignment horizontal="center" vertical="center" wrapText="1"/>
      <protection/>
    </xf>
    <xf numFmtId="213" fontId="8" fillId="0" borderId="2" xfId="2235" applyNumberFormat="1" applyFont="1" applyFill="1" applyBorder="1" applyAlignment="1">
      <alignment horizontal="center" vertical="center"/>
      <protection/>
    </xf>
    <xf numFmtId="213" fontId="8" fillId="77" borderId="2" xfId="2235" applyNumberFormat="1" applyFont="1" applyFill="1" applyBorder="1" applyAlignment="1">
      <alignment horizontal="center" vertical="center"/>
      <protection/>
    </xf>
    <xf numFmtId="4" fontId="154" fillId="77" borderId="2" xfId="2235" applyNumberFormat="1" applyFont="1" applyFill="1" applyBorder="1" applyAlignment="1">
      <alignment horizontal="center" vertical="center"/>
      <protection/>
    </xf>
  </cellXfs>
  <cellStyles count="2409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—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—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—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—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—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—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—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—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—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—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—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—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— акцент1" xfId="986"/>
    <cellStyle name="60% - Акцент1 2" xfId="987"/>
    <cellStyle name="60% - Акцент1 3" xfId="988"/>
    <cellStyle name="60% — акцент2" xfId="989"/>
    <cellStyle name="60% - Акцент2 2" xfId="990"/>
    <cellStyle name="60% - Акцент2 3" xfId="991"/>
    <cellStyle name="60% — акцент3" xfId="992"/>
    <cellStyle name="60% - Акцент3 2" xfId="993"/>
    <cellStyle name="60% - Акцент3 3" xfId="994"/>
    <cellStyle name="60% — акцент4" xfId="995"/>
    <cellStyle name="60% - Акцент4 2" xfId="996"/>
    <cellStyle name="60% - Акцент4 3" xfId="997"/>
    <cellStyle name="60% — акцент5" xfId="998"/>
    <cellStyle name="60% - Акцент5 2" xfId="999"/>
    <cellStyle name="60% - Акцент5 3" xfId="1000"/>
    <cellStyle name="60% —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Currency" xfId="2079"/>
    <cellStyle name="Currency [0]" xfId="2080"/>
    <cellStyle name="Денежный [0] 2" xfId="2081"/>
    <cellStyle name="Денежный 2" xfId="2082"/>
    <cellStyle name="Денежный 2 2" xfId="2083"/>
    <cellStyle name="Денежный 3" xfId="2084"/>
    <cellStyle name="Денежный 3 2" xfId="2085"/>
    <cellStyle name="ДЮё¶ [0]" xfId="2086"/>
    <cellStyle name="ДЮё¶_±вЕё" xfId="2087"/>
    <cellStyle name="ЕлИ­ [0]" xfId="2088"/>
    <cellStyle name="ЕлИ­_±вЕё" xfId="2089"/>
    <cellStyle name="ельводхоз" xfId="2090"/>
    <cellStyle name="ельводхоз 2" xfId="2091"/>
    <cellStyle name="Заголовок 1" xfId="2092"/>
    <cellStyle name="Заголовок 1 2" xfId="2093"/>
    <cellStyle name="Заголовок 1 3" xfId="2094"/>
    <cellStyle name="Заголовок 2" xfId="2095"/>
    <cellStyle name="Заголовок 2 2" xfId="2096"/>
    <cellStyle name="Заголовок 2 3" xfId="2097"/>
    <cellStyle name="Заголовок 3" xfId="2098"/>
    <cellStyle name="Заголовок 3 2" xfId="2099"/>
    <cellStyle name="Заголовок 3 3" xfId="2100"/>
    <cellStyle name="Заголовок 4" xfId="2101"/>
    <cellStyle name="Заголовок 4 2" xfId="2102"/>
    <cellStyle name="Заголовок 4 3" xfId="2103"/>
    <cellStyle name="Заметка" xfId="2104"/>
    <cellStyle name="ЗҐБШ_±вИ№ЅЗLAN(АьБ¦Б¶°З)" xfId="2105"/>
    <cellStyle name="Итог" xfId="2106"/>
    <cellStyle name="Итог 2" xfId="2107"/>
    <cellStyle name="Итог 3" xfId="2108"/>
    <cellStyle name="Контрольная ячейка" xfId="2109"/>
    <cellStyle name="Контрольная ячейка 2" xfId="2110"/>
    <cellStyle name="Контрольная ячейка 3" xfId="2111"/>
    <cellStyle name="Название" xfId="2112"/>
    <cellStyle name="Название 2" xfId="2113"/>
    <cellStyle name="Название 3" xfId="2114"/>
    <cellStyle name="Нейтральный" xfId="2115"/>
    <cellStyle name="Нейтральный 2" xfId="2116"/>
    <cellStyle name="Нейтральный 3" xfId="2117"/>
    <cellStyle name="Њ…‹?ђO‚e [0.00]_PRODUCT DETAIL Q1" xfId="2118"/>
    <cellStyle name="Њ…‹?ђO‚e_PRODUCT DETAIL Q1" xfId="2119"/>
    <cellStyle name="Њ…‹жђШ‚и [0.00]_PRODUCT DETAIL Q1" xfId="2120"/>
    <cellStyle name="Њ…‹жђШ‚и_PRODUCT DETAIL Q1" xfId="2121"/>
    <cellStyle name="Обычнщй_907ШОХ" xfId="2122"/>
    <cellStyle name="Обычны?MAY" xfId="2123"/>
    <cellStyle name="Обычны?new" xfId="2124"/>
    <cellStyle name="Обычны?Sheet1" xfId="2125"/>
    <cellStyle name="Обычны?Sheet1 (2)" xfId="2126"/>
    <cellStyle name="Обычны?Sheet1 (3)" xfId="2127"/>
    <cellStyle name="Обычны?Ин?DAMAS (2)" xfId="2128"/>
    <cellStyle name="Обычны?Ин?TICO (2)" xfId="2129"/>
    <cellStyle name="Обычный 10" xfId="2130"/>
    <cellStyle name="Обычный 10 2" xfId="2131"/>
    <cellStyle name="Обычный 11" xfId="2132"/>
    <cellStyle name="Обычный 11 2" xfId="2133"/>
    <cellStyle name="Обычный 11 3" xfId="2134"/>
    <cellStyle name="Обычный 12" xfId="2135"/>
    <cellStyle name="Обычный 12 2" xfId="2136"/>
    <cellStyle name="Обычный 13" xfId="2137"/>
    <cellStyle name="Обычный 13 2" xfId="2138"/>
    <cellStyle name="Обычный 14" xfId="2139"/>
    <cellStyle name="Обычный 15" xfId="2140"/>
    <cellStyle name="Обычный 15 2" xfId="2141"/>
    <cellStyle name="Обычный 16" xfId="2142"/>
    <cellStyle name="Обычный 16 2" xfId="2143"/>
    <cellStyle name="Обычный 16_Иловалар" xfId="2144"/>
    <cellStyle name="Обычный 17" xfId="2145"/>
    <cellStyle name="Обычный 18" xfId="2146"/>
    <cellStyle name="Обычный 18 2" xfId="2147"/>
    <cellStyle name="Обычный 19" xfId="2148"/>
    <cellStyle name="Обычный 2" xfId="2149"/>
    <cellStyle name="Обычный 2 2" xfId="2150"/>
    <cellStyle name="Обычный 2 2 2" xfId="2151"/>
    <cellStyle name="Обычный 2 2 2 2" xfId="2152"/>
    <cellStyle name="Обычный 2 2 2_1. Расчет т. роста ТП за 2013г. и прогноз на 2014г. (11-05.11.13г)" xfId="2153"/>
    <cellStyle name="Обычный 2 2 3" xfId="2154"/>
    <cellStyle name="Обычный 2 2 3 2" xfId="2155"/>
    <cellStyle name="Обычный 2 2 3_уточн.ож.эксп.1кв.14г (17.03.14г)" xfId="2156"/>
    <cellStyle name="Обычный 2 2 4" xfId="2157"/>
    <cellStyle name="Обычный 2 2 4 2" xfId="2158"/>
    <cellStyle name="Обычный 2 2 4 3" xfId="2159"/>
    <cellStyle name="Обычный 2 2 5" xfId="2160"/>
    <cellStyle name="Обычный 2 2 5 2" xfId="2161"/>
    <cellStyle name="Обычный 2 2 6" xfId="2162"/>
    <cellStyle name="Обычный 2 2 6 2" xfId="2163"/>
    <cellStyle name="Обычный 2 2 7" xfId="2164"/>
    <cellStyle name="Обычный 2 2 7 2" xfId="2165"/>
    <cellStyle name="Обычный 2 2 8" xfId="2166"/>
    <cellStyle name="Обычный 2 2 9" xfId="2167"/>
    <cellStyle name="Обычный 2 2_1 кв.2013г.ожидаемый" xfId="2168"/>
    <cellStyle name="Обычный 2 3" xfId="2169"/>
    <cellStyle name="Обычный 2 3 2" xfId="2170"/>
    <cellStyle name="Обычный 2 3 2 2" xfId="2171"/>
    <cellStyle name="Обычный 2 3 2 3" xfId="2172"/>
    <cellStyle name="Обычный 2 3 3" xfId="2173"/>
    <cellStyle name="Обычный 2 3_Иловалар" xfId="2174"/>
    <cellStyle name="Обычный 2 4" xfId="2175"/>
    <cellStyle name="Обычный 2 5" xfId="2176"/>
    <cellStyle name="Обычный 2 5 2" xfId="2177"/>
    <cellStyle name="Обычный 2 6" xfId="2178"/>
    <cellStyle name="Обычный 2 7" xfId="2179"/>
    <cellStyle name="Обычный 2 8" xfId="2180"/>
    <cellStyle name="Обычный 2_1. Осн. ТЭП январь2013г. (05.02.13г)" xfId="2181"/>
    <cellStyle name="Обычный 20" xfId="2182"/>
    <cellStyle name="Обычный 21" xfId="2183"/>
    <cellStyle name="Обычный 21 2" xfId="2184"/>
    <cellStyle name="Обычный 22" xfId="2185"/>
    <cellStyle name="Обычный 23" xfId="2186"/>
    <cellStyle name="Обычный 24" xfId="2187"/>
    <cellStyle name="Обычный 25" xfId="2188"/>
    <cellStyle name="Обычный 26" xfId="2189"/>
    <cellStyle name="Обычный 27" xfId="2190"/>
    <cellStyle name="Обычный 28" xfId="2191"/>
    <cellStyle name="Обычный 29" xfId="2192"/>
    <cellStyle name="Обычный 3" xfId="2193"/>
    <cellStyle name="Обычный 3 2" xfId="2194"/>
    <cellStyle name="Обычный 3 2 2" xfId="2195"/>
    <cellStyle name="Обычный 3 2 2 2" xfId="2196"/>
    <cellStyle name="Обычный 3 2 2_паспорт локализации холодильников 2012г версия для Р.М " xfId="2197"/>
    <cellStyle name="Обычный 3 2 3" xfId="2198"/>
    <cellStyle name="Обычный 3 2_паспорт локализации холодильников 2012г версия для Р.М " xfId="2199"/>
    <cellStyle name="Обычный 3 3" xfId="2200"/>
    <cellStyle name="Обычный 3 3 2" xfId="2201"/>
    <cellStyle name="Обычный 3 3 3" xfId="2202"/>
    <cellStyle name="Обычный 3_1 кв.2013г.ожидаемый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4" xfId="2213"/>
    <cellStyle name="Обычный 4 2" xfId="2214"/>
    <cellStyle name="Обычный 4 2 2" xfId="2215"/>
    <cellStyle name="Обычный 4 2 3" xfId="2216"/>
    <cellStyle name="Обычный 4 2_паспорт локализации холодильников 2012г версия для Р.М " xfId="2217"/>
    <cellStyle name="Обычный 4 3" xfId="2218"/>
    <cellStyle name="Обычный 4_1. Осн. ТЭП январь2013г. (05.02.13г)" xfId="2219"/>
    <cellStyle name="Обычный 5" xfId="2220"/>
    <cellStyle name="Обычный 5 2" xfId="2221"/>
    <cellStyle name="Обычный 5 3" xfId="2222"/>
    <cellStyle name="Обычный 5_паспорт локализации холодильников 2012г версия для Р.М " xfId="2223"/>
    <cellStyle name="Обычный 6" xfId="2224"/>
    <cellStyle name="Обычный 6 2" xfId="2225"/>
    <cellStyle name="Обычный 6_1. Осн. ТЭП январь2013г. (05.02.13г)" xfId="2226"/>
    <cellStyle name="Обычный 7" xfId="2227"/>
    <cellStyle name="Обычный 7 2" xfId="2228"/>
    <cellStyle name="Обычный 7 2 2" xfId="2229"/>
    <cellStyle name="Обычный 7 3" xfId="2230"/>
    <cellStyle name="Обычный 7_уточн.ож.эксп.1кв.14г (17.03.14г)" xfId="2231"/>
    <cellStyle name="Обычный 8" xfId="2232"/>
    <cellStyle name="Обычный 9" xfId="2233"/>
    <cellStyle name="Обычный 9 2" xfId="2234"/>
    <cellStyle name="Обычный_Прогноз Баланс и фин результат за 2014г для БП" xfId="2235"/>
    <cellStyle name="Плохой" xfId="2236"/>
    <cellStyle name="Плохой 2" xfId="2237"/>
    <cellStyle name="Плохой 3" xfId="2238"/>
    <cellStyle name="Пояснение" xfId="2239"/>
    <cellStyle name="Пояснение 2" xfId="2240"/>
    <cellStyle name="Пояснение 3" xfId="2241"/>
    <cellStyle name="Примечание" xfId="2242"/>
    <cellStyle name="Примечание 2" xfId="2243"/>
    <cellStyle name="Примечание 2 2" xfId="2244"/>
    <cellStyle name="Примечание 3" xfId="2245"/>
    <cellStyle name="Примечание 4" xfId="2246"/>
    <cellStyle name="Примечание 5" xfId="2247"/>
    <cellStyle name="Percent" xfId="2248"/>
    <cellStyle name="Процентный 2" xfId="2249"/>
    <cellStyle name="Процентный 2 2" xfId="2250"/>
    <cellStyle name="Процентный 2 3" xfId="2251"/>
    <cellStyle name="Процентный 2 4" xfId="2252"/>
    <cellStyle name="Процентный 2 4 2" xfId="2253"/>
    <cellStyle name="Процентный 2_база" xfId="2254"/>
    <cellStyle name="Процентный 3" xfId="2255"/>
    <cellStyle name="Процентный 3 2" xfId="2256"/>
    <cellStyle name="Процентный 3 3" xfId="2257"/>
    <cellStyle name="Процентный 4" xfId="2258"/>
    <cellStyle name="Процентный 4 2" xfId="2259"/>
    <cellStyle name="Процентный 4 3" xfId="2260"/>
    <cellStyle name="Процентный 5" xfId="2261"/>
    <cellStyle name="Процентный 6" xfId="2262"/>
    <cellStyle name="Связанная ячейка" xfId="2263"/>
    <cellStyle name="Связанная ячейка 2" xfId="2264"/>
    <cellStyle name="Связанная ячейка 3" xfId="2265"/>
    <cellStyle name="Стиль 1" xfId="2266"/>
    <cellStyle name="Стиль 1 2" xfId="2267"/>
    <cellStyle name="Стиль 1 2 2" xfId="2268"/>
    <cellStyle name="Стиль 1 2_Для МВЭСИТ_ на 2014 год-1" xfId="2269"/>
    <cellStyle name="Стиль 1 3" xfId="2270"/>
    <cellStyle name="Стиль 1 4" xfId="2271"/>
    <cellStyle name="Стиль 1 5" xfId="2272"/>
    <cellStyle name="Стиль 1 6" xfId="2273"/>
    <cellStyle name="Стиль 1 7" xfId="2274"/>
    <cellStyle name="Стиль 1_(405)~1" xfId="2275"/>
    <cellStyle name="Стиль 2" xfId="2276"/>
    <cellStyle name="Текст предупреждения" xfId="2277"/>
    <cellStyle name="Текст предупреждения 2" xfId="2278"/>
    <cellStyle name="Текст предупреждения 3" xfId="2279"/>
    <cellStyle name="Тысячи [0]_  осн" xfId="2280"/>
    <cellStyle name="Тысячи_  осн" xfId="2281"/>
    <cellStyle name="Comma" xfId="2282"/>
    <cellStyle name="Comma [0]" xfId="2283"/>
    <cellStyle name="Финансовый [0] 2" xfId="2284"/>
    <cellStyle name="Финансовый [0] 2 2" xfId="2285"/>
    <cellStyle name="Финансовый [0] 2_уточн.ож.эксп.1кв.14г (17.03.14г)" xfId="2286"/>
    <cellStyle name="Финансовый 10" xfId="2287"/>
    <cellStyle name="Финансовый 11" xfId="2288"/>
    <cellStyle name="Финансовый 11 2" xfId="2289"/>
    <cellStyle name="Финансовый 12" xfId="2290"/>
    <cellStyle name="Финансовый 12 2" xfId="2291"/>
    <cellStyle name="Финансовый 13" xfId="2292"/>
    <cellStyle name="Финансовый 2" xfId="2293"/>
    <cellStyle name="Финансовый 2 2" xfId="2294"/>
    <cellStyle name="Финансовый 2 2 2" xfId="2295"/>
    <cellStyle name="Финансовый 2 2 2 2" xfId="2296"/>
    <cellStyle name="Финансовый 2 3" xfId="2297"/>
    <cellStyle name="Финансовый 2 4" xfId="2298"/>
    <cellStyle name="Финансовый 2 5" xfId="2299"/>
    <cellStyle name="Финансовый 2 6" xfId="2300"/>
    <cellStyle name="Финансовый 2 7" xfId="2301"/>
    <cellStyle name="Финансовый 2_2011_музыка рассмотритиель" xfId="2302"/>
    <cellStyle name="Финансовый 3" xfId="2303"/>
    <cellStyle name="Финансовый 3 2" xfId="2304"/>
    <cellStyle name="Финансовый 3 2 2" xfId="2305"/>
    <cellStyle name="Финансовый 3 2 3" xfId="2306"/>
    <cellStyle name="Финансовый 3 2_Не введённые объекты" xfId="2307"/>
    <cellStyle name="Финансовый 3 3" xfId="2308"/>
    <cellStyle name="Финансовый 3 4" xfId="2309"/>
    <cellStyle name="Финансовый 3 5" xfId="2310"/>
    <cellStyle name="Финансовый 3 6" xfId="2311"/>
    <cellStyle name="Финансовый 3 7" xfId="2312"/>
    <cellStyle name="Финансовый 3_база" xfId="2313"/>
    <cellStyle name="Финансовый 4" xfId="2314"/>
    <cellStyle name="Финансовый 4 2" xfId="2315"/>
    <cellStyle name="Финансовый 4 2 2" xfId="2316"/>
    <cellStyle name="Финансовый 4 2 2 2" xfId="2317"/>
    <cellStyle name="Финансовый 4 2 3" xfId="2318"/>
    <cellStyle name="Финансовый 4 3" xfId="2319"/>
    <cellStyle name="Финансовый 5" xfId="2320"/>
    <cellStyle name="Финансовый 5 2" xfId="2321"/>
    <cellStyle name="Финансовый 6" xfId="2322"/>
    <cellStyle name="Финансовый 7" xfId="2323"/>
    <cellStyle name="Финансовый 8" xfId="2324"/>
    <cellStyle name="Финансовый 8 2" xfId="2325"/>
    <cellStyle name="Финансовый 8 2 2" xfId="2326"/>
    <cellStyle name="Финансовый 9" xfId="2327"/>
    <cellStyle name="Финансовый 9 2" xfId="2328"/>
    <cellStyle name="Хороший" xfId="2329"/>
    <cellStyle name="Хороший 2" xfId="2330"/>
    <cellStyle name="Хороший 3" xfId="2331"/>
    <cellStyle name="Џђћ–…ќ’ќ›‰" xfId="2332"/>
    <cellStyle name="アクセント 1" xfId="2333"/>
    <cellStyle name="アクセント 2" xfId="2334"/>
    <cellStyle name="アクセント 3" xfId="2335"/>
    <cellStyle name="アクセント 4" xfId="2336"/>
    <cellStyle name="アクセント 5" xfId="2337"/>
    <cellStyle name="アクセント 6" xfId="2338"/>
    <cellStyle name="タイトル" xfId="2339"/>
    <cellStyle name="チェック セル" xfId="2340"/>
    <cellStyle name="どちらでもない" xfId="2341"/>
    <cellStyle name="メモ" xfId="2342"/>
    <cellStyle name="リンク セル" xfId="2343"/>
    <cellStyle name="고정소숫점" xfId="2344"/>
    <cellStyle name="고정출력1" xfId="2345"/>
    <cellStyle name="고정출력2" xfId="2346"/>
    <cellStyle name="날짜" xfId="2347"/>
    <cellStyle name="달러" xfId="2348"/>
    <cellStyle name="뒤에 오는 하이퍼링크_3 item" xfId="2349"/>
    <cellStyle name="똿뗦먛귟 [0.00]_PRODUCT DETAIL Q1" xfId="2350"/>
    <cellStyle name="똿뗦먛귟_PRODUCT DETAIL Q1" xfId="2351"/>
    <cellStyle name="믅됞 [0.00]_PRODUCT DETAIL Q1" xfId="2352"/>
    <cellStyle name="믅됞_PRODUCT DETAIL Q1" xfId="2353"/>
    <cellStyle name="밍? [0]_엄넷?? " xfId="2354"/>
    <cellStyle name="밍?_엄넷?? " xfId="2355"/>
    <cellStyle name="백분율_95" xfId="2356"/>
    <cellStyle name="뷭?_BOOKSHIP" xfId="2357"/>
    <cellStyle name="뷰A? [0]_엄넷?? " xfId="2358"/>
    <cellStyle name="뷰A?_엄넷?? " xfId="2359"/>
    <cellStyle name="셈迷?XLS!check_filesche|_x0005_" xfId="2360"/>
    <cellStyle name="쉼표 [0]_03-01-##" xfId="2361"/>
    <cellStyle name="자리수" xfId="2362"/>
    <cellStyle name="자리수0" xfId="2363"/>
    <cellStyle name="콤마 [0]_#3이설 견적_준공내역총괄표 " xfId="2364"/>
    <cellStyle name="콤마 [ৌ]_관리항목_업종별 " xfId="2365"/>
    <cellStyle name="콤마,_x0005__x0014_" xfId="2366"/>
    <cellStyle name="콤마_#3이설 견적_준공내역총괄표 " xfId="2367"/>
    <cellStyle name="콸張悅渾 [0]_顧 " xfId="2368"/>
    <cellStyle name="콸張悅渾_顧 " xfId="2369"/>
    <cellStyle name="통윗 [0]_T-100 일반지 " xfId="2370"/>
    <cellStyle name="통화 [0]_0818이전지연품목" xfId="2371"/>
    <cellStyle name="통화_0818이전지연품목" xfId="2372"/>
    <cellStyle name="퍼센트" xfId="2373"/>
    <cellStyle name="표준_~att0F3C_V2001222(13.5JPH)_V200제조원가(13.5JPH ,해외 공기최종 )-해외수정" xfId="2374"/>
    <cellStyle name="퓭닉_ㅶA??絡 " xfId="2375"/>
    <cellStyle name="합산" xfId="2376"/>
    <cellStyle name="화폐기호" xfId="2377"/>
    <cellStyle name="화폐기호0" xfId="2378"/>
    <cellStyle name="횾" xfId="2379"/>
    <cellStyle name="入力" xfId="2380"/>
    <cellStyle name="出力" xfId="2381"/>
    <cellStyle name="咬訌裝?DAMAS" xfId="2382"/>
    <cellStyle name="咬訌裝?DMILSUMMARY" xfId="2383"/>
    <cellStyle name="咬訌裝?MAY" xfId="2384"/>
    <cellStyle name="咬訌裝?nexia-B3" xfId="2385"/>
    <cellStyle name="咬訌裝?nexia-B3 (2)" xfId="2386"/>
    <cellStyle name="咬訌裝?nexia-B3_1DB4C008" xfId="2387"/>
    <cellStyle name="咬訌裝?TICO" xfId="2388"/>
    <cellStyle name="咬訌裝?인 &quot;잿預?" xfId="2389"/>
    <cellStyle name="咬訌裝?了?茵?有猝 57.98)" xfId="2390"/>
    <cellStyle name="咬訌裝?剽. 妬增?(禎增設.)" xfId="2391"/>
    <cellStyle name="咬訌裝?咬狀瞬孼. (2)" xfId="2392"/>
    <cellStyle name="咬訌裝?楫" xfId="2393"/>
    <cellStyle name="咬訌裝?溢陰妖 " xfId="2394"/>
    <cellStyle name="咬訌裝?燮?腦鮑 (2)" xfId="2395"/>
    <cellStyle name="咬訌裝?贍鎭 " xfId="2396"/>
    <cellStyle name="咬訌裝?遽增1 (2)" xfId="2397"/>
    <cellStyle name="咬訌裝?遽增1 (3)" xfId="2398"/>
    <cellStyle name="咬訌裝?遽增1 (5)" xfId="2399"/>
    <cellStyle name="咬訌裝?遽增3" xfId="2400"/>
    <cellStyle name="咬訌裝?遽增6 (2)" xfId="2401"/>
    <cellStyle name="咬訌裝?靭增? 依?" xfId="2402"/>
    <cellStyle name="咬訌裝?顧 " xfId="2403"/>
    <cellStyle name="咬訌裝?駒읾" xfId="2404"/>
    <cellStyle name="常规_~0050847" xfId="2405"/>
    <cellStyle name="悪い" xfId="2406"/>
    <cellStyle name="桁区切り [0.00]_AP Features Summary Oct00 2" xfId="2407"/>
    <cellStyle name="桁区切り_AP Features Summary Oct00 2" xfId="2408"/>
    <cellStyle name="標準_03-01-02 240-u 100% List Revised3 Base" xfId="2409"/>
    <cellStyle name="良い" xfId="2410"/>
    <cellStyle name="見出し 1" xfId="2411"/>
    <cellStyle name="見出し 2" xfId="2412"/>
    <cellStyle name="見出し 3" xfId="2413"/>
    <cellStyle name="見出し 4" xfId="2414"/>
    <cellStyle name="計算" xfId="2415"/>
    <cellStyle name="説明文" xfId="2416"/>
    <cellStyle name="警告文" xfId="2417"/>
    <cellStyle name="逗壯章荻渾 [0]_顧 " xfId="2418"/>
    <cellStyle name="逗壯章荻渾_顧 " xfId="2419"/>
    <cellStyle name="通貨 [0.00]_AP Features Summary Oct00 2" xfId="2420"/>
    <cellStyle name="通貨_AP Features Summary Oct00 2" xfId="2421"/>
    <cellStyle name="集計" xfId="2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08" zoomScaleNormal="108" zoomScaleSheetLayoutView="100" zoomScalePageLayoutView="0" workbookViewId="0" topLeftCell="A139">
      <selection activeCell="C102" sqref="C102"/>
    </sheetView>
  </sheetViews>
  <sheetFormatPr defaultColWidth="9.140625" defaultRowHeight="15"/>
  <cols>
    <col min="1" max="1" width="69.421875" style="16" customWidth="1"/>
    <col min="2" max="2" width="5.7109375" style="16" customWidth="1"/>
    <col min="3" max="3" width="13.00390625" style="16" customWidth="1"/>
    <col min="4" max="4" width="12.140625" style="16" customWidth="1"/>
    <col min="5" max="16384" width="9.140625" style="16" customWidth="1"/>
  </cols>
  <sheetData>
    <row r="1" spans="2:4" ht="10.5" customHeight="1">
      <c r="B1" s="17"/>
      <c r="C1" s="17"/>
      <c r="D1" s="17"/>
    </row>
    <row r="2" ht="15.75">
      <c r="A2" s="18" t="s">
        <v>133</v>
      </c>
    </row>
    <row r="3" ht="15.75">
      <c r="A3" s="18"/>
    </row>
    <row r="4" ht="15.75">
      <c r="A4" s="18" t="s">
        <v>152</v>
      </c>
    </row>
    <row r="6" spans="1:4" ht="25.5">
      <c r="A6" s="19" t="s">
        <v>12</v>
      </c>
      <c r="B6" s="19" t="s">
        <v>13</v>
      </c>
      <c r="C6" s="73">
        <v>44197</v>
      </c>
      <c r="D6" s="73">
        <v>44287</v>
      </c>
    </row>
    <row r="7" spans="1:4" ht="12.75">
      <c r="A7" s="20"/>
      <c r="B7" s="21">
        <v>2</v>
      </c>
      <c r="C7" s="21"/>
      <c r="D7" s="21"/>
    </row>
    <row r="8" spans="1:4" ht="12.75" customHeight="1">
      <c r="A8" s="12" t="s">
        <v>14</v>
      </c>
      <c r="B8" s="11"/>
      <c r="C8" s="11"/>
      <c r="D8" s="11"/>
    </row>
    <row r="9" spans="1:4" ht="12.75">
      <c r="A9" s="22" t="s">
        <v>15</v>
      </c>
      <c r="B9" s="23"/>
      <c r="C9" s="23"/>
      <c r="D9" s="23"/>
    </row>
    <row r="10" spans="1:4" ht="12.75">
      <c r="A10" s="24" t="s">
        <v>16</v>
      </c>
      <c r="B10" s="25">
        <v>10</v>
      </c>
      <c r="C10" s="102">
        <v>40943724.5</v>
      </c>
      <c r="D10" s="102">
        <v>40943724.5</v>
      </c>
    </row>
    <row r="11" spans="1:4" ht="12.75">
      <c r="A11" s="24" t="s">
        <v>17</v>
      </c>
      <c r="B11" s="25">
        <v>11</v>
      </c>
      <c r="C11" s="102">
        <v>3651665.6</v>
      </c>
      <c r="D11" s="102">
        <v>4002764.5</v>
      </c>
    </row>
    <row r="12" spans="1:4" ht="12.75">
      <c r="A12" s="26" t="s">
        <v>18</v>
      </c>
      <c r="B12" s="25">
        <v>12</v>
      </c>
      <c r="C12" s="102">
        <v>37292058.9</v>
      </c>
      <c r="D12" s="102">
        <v>36940960</v>
      </c>
    </row>
    <row r="13" spans="1:4" ht="12.75">
      <c r="A13" s="27" t="s">
        <v>19</v>
      </c>
      <c r="B13" s="28"/>
      <c r="C13" s="62"/>
      <c r="D13" s="62"/>
    </row>
    <row r="14" spans="1:4" ht="12.75">
      <c r="A14" s="26" t="s">
        <v>20</v>
      </c>
      <c r="B14" s="25">
        <v>20</v>
      </c>
      <c r="C14" s="62"/>
      <c r="D14" s="62"/>
    </row>
    <row r="15" spans="1:4" ht="12.75">
      <c r="A15" s="26" t="s">
        <v>21</v>
      </c>
      <c r="B15" s="25">
        <v>21</v>
      </c>
      <c r="C15" s="62"/>
      <c r="D15" s="62"/>
    </row>
    <row r="16" spans="1:4" ht="12.75">
      <c r="A16" s="26" t="s">
        <v>22</v>
      </c>
      <c r="B16" s="25">
        <v>22</v>
      </c>
      <c r="C16" s="62"/>
      <c r="D16" s="62"/>
    </row>
    <row r="17" spans="1:4" ht="12.75">
      <c r="A17" s="22" t="s">
        <v>23</v>
      </c>
      <c r="B17" s="29">
        <v>30</v>
      </c>
      <c r="C17" s="63">
        <v>24139.4</v>
      </c>
      <c r="D17" s="63">
        <v>24139.4</v>
      </c>
    </row>
    <row r="18" spans="1:4" ht="12.75">
      <c r="A18" s="26" t="s">
        <v>24</v>
      </c>
      <c r="B18" s="25">
        <v>40</v>
      </c>
      <c r="C18" s="62">
        <v>24139.4</v>
      </c>
      <c r="D18" s="62">
        <v>24139.4</v>
      </c>
    </row>
    <row r="19" spans="1:4" ht="12.75">
      <c r="A19" s="26" t="s">
        <v>25</v>
      </c>
      <c r="B19" s="25">
        <v>50</v>
      </c>
      <c r="C19" s="62"/>
      <c r="D19" s="62"/>
    </row>
    <row r="20" spans="1:4" ht="12.75">
      <c r="A20" s="26" t="s">
        <v>26</v>
      </c>
      <c r="B20" s="25">
        <v>60</v>
      </c>
      <c r="C20" s="62"/>
      <c r="D20" s="62"/>
    </row>
    <row r="21" spans="1:4" ht="12.75">
      <c r="A21" s="26" t="s">
        <v>27</v>
      </c>
      <c r="B21" s="25">
        <v>70</v>
      </c>
      <c r="C21" s="62"/>
      <c r="D21" s="62"/>
    </row>
    <row r="22" spans="1:4" ht="12.75">
      <c r="A22" s="26" t="s">
        <v>28</v>
      </c>
      <c r="B22" s="25">
        <v>80</v>
      </c>
      <c r="C22" s="62"/>
      <c r="D22" s="62"/>
    </row>
    <row r="23" spans="1:4" ht="12.75">
      <c r="A23" s="26" t="s">
        <v>29</v>
      </c>
      <c r="B23" s="25">
        <v>90</v>
      </c>
      <c r="C23" s="62"/>
      <c r="D23" s="62"/>
    </row>
    <row r="24" spans="1:4" ht="12.75">
      <c r="A24" s="26" t="s">
        <v>30</v>
      </c>
      <c r="B24" s="21">
        <v>100</v>
      </c>
      <c r="C24" s="62"/>
      <c r="D24" s="62"/>
    </row>
    <row r="25" spans="1:4" ht="12.75">
      <c r="A25" s="26" t="s">
        <v>31</v>
      </c>
      <c r="B25" s="21">
        <v>110</v>
      </c>
      <c r="C25" s="62">
        <v>0</v>
      </c>
      <c r="D25" s="62">
        <v>0</v>
      </c>
    </row>
    <row r="26" spans="1:4" ht="12.75">
      <c r="A26" s="26" t="s">
        <v>32</v>
      </c>
      <c r="B26" s="74">
        <v>111</v>
      </c>
      <c r="C26" s="75"/>
      <c r="D26" s="75"/>
    </row>
    <row r="27" spans="1:4" ht="12.75">
      <c r="A27" s="26" t="s">
        <v>33</v>
      </c>
      <c r="B27" s="21">
        <v>120</v>
      </c>
      <c r="C27" s="62"/>
      <c r="D27" s="62"/>
    </row>
    <row r="28" spans="1:4" ht="12.75">
      <c r="A28" s="30" t="s">
        <v>34</v>
      </c>
      <c r="B28" s="31">
        <v>130</v>
      </c>
      <c r="C28" s="103">
        <f>C12+C16+C17+C23+C24+C25+C27</f>
        <v>37316198.3</v>
      </c>
      <c r="D28" s="103">
        <f>D12+D16+D17+D23+D24+D25+D27</f>
        <v>36965099.4</v>
      </c>
    </row>
    <row r="29" spans="1:4" ht="27.75" customHeight="1">
      <c r="A29" s="10" t="s">
        <v>35</v>
      </c>
      <c r="B29" s="9"/>
      <c r="C29" s="9"/>
      <c r="D29" s="9"/>
    </row>
    <row r="30" spans="1:4" ht="12.75">
      <c r="A30" s="32" t="s">
        <v>36</v>
      </c>
      <c r="B30" s="33">
        <v>140</v>
      </c>
      <c r="C30" s="104">
        <v>94413.9</v>
      </c>
      <c r="D30" s="104">
        <v>84833.6</v>
      </c>
    </row>
    <row r="31" spans="1:4" ht="12.75">
      <c r="A31" s="26" t="s">
        <v>37</v>
      </c>
      <c r="B31" s="21">
        <v>150</v>
      </c>
      <c r="C31" s="105">
        <v>94413.9</v>
      </c>
      <c r="D31" s="105">
        <v>84833.6</v>
      </c>
    </row>
    <row r="32" spans="1:4" ht="12.75">
      <c r="A32" s="26" t="s">
        <v>38</v>
      </c>
      <c r="B32" s="21">
        <v>160</v>
      </c>
      <c r="C32" s="105">
        <v>0</v>
      </c>
      <c r="D32" s="105"/>
    </row>
    <row r="33" spans="1:4" ht="12.75">
      <c r="A33" s="26" t="s">
        <v>39</v>
      </c>
      <c r="B33" s="21">
        <v>170</v>
      </c>
      <c r="C33" s="105"/>
      <c r="D33" s="105"/>
    </row>
    <row r="34" spans="1:4" ht="12.75">
      <c r="A34" s="26" t="s">
        <v>40</v>
      </c>
      <c r="B34" s="21">
        <v>180</v>
      </c>
      <c r="C34" s="105"/>
      <c r="D34" s="105"/>
    </row>
    <row r="35" spans="1:4" ht="12.75">
      <c r="A35" s="26" t="s">
        <v>41</v>
      </c>
      <c r="B35" s="21">
        <v>190</v>
      </c>
      <c r="C35" s="105" t="s">
        <v>153</v>
      </c>
      <c r="D35" s="105" t="s">
        <v>153</v>
      </c>
    </row>
    <row r="36" spans="1:4" ht="12.75">
      <c r="A36" s="26" t="s">
        <v>42</v>
      </c>
      <c r="B36" s="21">
        <v>200</v>
      </c>
      <c r="C36" s="105" t="s">
        <v>153</v>
      </c>
      <c r="D36" s="105"/>
    </row>
    <row r="37" spans="1:4" ht="12.75">
      <c r="A37" s="27" t="s">
        <v>136</v>
      </c>
      <c r="B37" s="34">
        <v>210</v>
      </c>
      <c r="C37" s="105">
        <v>1926474.9</v>
      </c>
      <c r="D37" s="105">
        <v>3718741.9</v>
      </c>
    </row>
    <row r="38" spans="1:4" ht="12.75">
      <c r="A38" s="26" t="s">
        <v>32</v>
      </c>
      <c r="B38" s="34">
        <v>211</v>
      </c>
      <c r="C38" s="106"/>
      <c r="D38" s="106"/>
    </row>
    <row r="39" spans="1:4" ht="12.75">
      <c r="A39" s="26" t="s">
        <v>43</v>
      </c>
      <c r="B39" s="21">
        <v>220</v>
      </c>
      <c r="C39" s="105">
        <v>229089.4</v>
      </c>
      <c r="D39" s="105">
        <v>513101.3</v>
      </c>
    </row>
    <row r="40" spans="1:4" ht="12.75">
      <c r="A40" s="26" t="s">
        <v>44</v>
      </c>
      <c r="B40" s="21">
        <v>230</v>
      </c>
      <c r="C40" s="105"/>
      <c r="D40" s="105"/>
    </row>
    <row r="41" spans="1:4" ht="12.75">
      <c r="A41" s="26" t="s">
        <v>45</v>
      </c>
      <c r="B41" s="21">
        <v>240</v>
      </c>
      <c r="C41" s="105"/>
      <c r="D41" s="105"/>
    </row>
    <row r="42" spans="1:4" ht="12.75">
      <c r="A42" s="26" t="s">
        <v>46</v>
      </c>
      <c r="B42" s="21">
        <v>250</v>
      </c>
      <c r="C42" s="105">
        <v>2300.2</v>
      </c>
      <c r="D42" s="105">
        <v>1400.2</v>
      </c>
    </row>
    <row r="43" spans="1:4" ht="12.75">
      <c r="A43" s="26" t="s">
        <v>47</v>
      </c>
      <c r="B43" s="21">
        <v>260</v>
      </c>
      <c r="C43" s="105">
        <v>1193883.2</v>
      </c>
      <c r="D43" s="105">
        <v>2710897.4</v>
      </c>
    </row>
    <row r="44" spans="1:4" ht="12.75">
      <c r="A44" s="26" t="s">
        <v>48</v>
      </c>
      <c r="B44" s="21">
        <v>270</v>
      </c>
      <c r="C44" s="105">
        <v>459945.1</v>
      </c>
      <c r="D44" s="105">
        <v>448586</v>
      </c>
    </row>
    <row r="45" spans="1:4" ht="12.75">
      <c r="A45" s="26" t="s">
        <v>49</v>
      </c>
      <c r="B45" s="21">
        <v>280</v>
      </c>
      <c r="C45" s="105"/>
      <c r="D45" s="105"/>
    </row>
    <row r="46" spans="1:4" ht="12.75">
      <c r="A46" s="26" t="s">
        <v>50</v>
      </c>
      <c r="B46" s="21">
        <v>290</v>
      </c>
      <c r="C46" s="105"/>
      <c r="D46" s="105"/>
    </row>
    <row r="47" spans="1:4" ht="12.75">
      <c r="A47" s="26" t="s">
        <v>51</v>
      </c>
      <c r="B47" s="21">
        <v>300</v>
      </c>
      <c r="C47" s="105">
        <v>41100</v>
      </c>
      <c r="D47" s="105">
        <v>44600</v>
      </c>
    </row>
    <row r="48" spans="1:4" ht="12.75">
      <c r="A48" s="26" t="s">
        <v>52</v>
      </c>
      <c r="B48" s="21">
        <v>310</v>
      </c>
      <c r="C48" s="105">
        <v>157</v>
      </c>
      <c r="D48" s="105">
        <v>157</v>
      </c>
    </row>
    <row r="49" spans="1:4" ht="12.75">
      <c r="A49" s="27" t="s">
        <v>53</v>
      </c>
      <c r="B49" s="34">
        <v>320</v>
      </c>
      <c r="C49" s="106">
        <v>3794553</v>
      </c>
      <c r="D49" s="106">
        <v>3050453.7</v>
      </c>
    </row>
    <row r="50" spans="1:4" ht="12.75">
      <c r="A50" s="26" t="s">
        <v>54</v>
      </c>
      <c r="B50" s="21">
        <v>330</v>
      </c>
      <c r="C50" s="105"/>
      <c r="D50" s="105"/>
    </row>
    <row r="51" spans="1:4" ht="12.75">
      <c r="A51" s="26" t="s">
        <v>55</v>
      </c>
      <c r="B51" s="21">
        <v>340</v>
      </c>
      <c r="C51" s="105">
        <v>1794553</v>
      </c>
      <c r="D51" s="105">
        <v>1050453.7</v>
      </c>
    </row>
    <row r="52" spans="1:4" ht="12.75">
      <c r="A52" s="26" t="s">
        <v>56</v>
      </c>
      <c r="B52" s="21">
        <v>350</v>
      </c>
      <c r="C52" s="105"/>
      <c r="D52" s="105"/>
    </row>
    <row r="53" spans="1:4" ht="12.75">
      <c r="A53" s="26" t="s">
        <v>57</v>
      </c>
      <c r="B53" s="21">
        <v>360</v>
      </c>
      <c r="C53" s="105">
        <v>2000000</v>
      </c>
      <c r="D53" s="105">
        <v>2000000</v>
      </c>
    </row>
    <row r="54" spans="1:4" ht="12.75">
      <c r="A54" s="26" t="s">
        <v>58</v>
      </c>
      <c r="B54" s="21">
        <v>370</v>
      </c>
      <c r="C54" s="105"/>
      <c r="D54" s="105"/>
    </row>
    <row r="55" spans="1:4" ht="12.75">
      <c r="A55" s="26" t="s">
        <v>59</v>
      </c>
      <c r="B55" s="21">
        <v>380</v>
      </c>
      <c r="C55" s="105"/>
      <c r="D55" s="105"/>
    </row>
    <row r="56" spans="1:4" ht="12.75">
      <c r="A56" s="27" t="s">
        <v>60</v>
      </c>
      <c r="B56" s="34">
        <v>390</v>
      </c>
      <c r="C56" s="107">
        <v>5815441.8</v>
      </c>
      <c r="D56" s="107">
        <v>6854029.2</v>
      </c>
    </row>
    <row r="57" spans="1:4" ht="12.75">
      <c r="A57" s="27" t="s">
        <v>61</v>
      </c>
      <c r="B57" s="34">
        <v>400</v>
      </c>
      <c r="C57" s="107">
        <v>43131640.1</v>
      </c>
      <c r="D57" s="107">
        <v>43819128.6</v>
      </c>
    </row>
    <row r="58" spans="1:4" ht="25.5">
      <c r="A58" s="19" t="s">
        <v>12</v>
      </c>
      <c r="B58" s="19" t="s">
        <v>13</v>
      </c>
      <c r="C58" s="108"/>
      <c r="D58" s="108"/>
    </row>
    <row r="59" spans="1:4" ht="12.75">
      <c r="A59" s="20"/>
      <c r="B59" s="21">
        <v>2</v>
      </c>
      <c r="C59" s="105"/>
      <c r="D59" s="105"/>
    </row>
    <row r="60" spans="1:4" ht="12.75" customHeight="1">
      <c r="A60" s="12" t="s">
        <v>62</v>
      </c>
      <c r="B60" s="11"/>
      <c r="C60" s="11"/>
      <c r="D60" s="11"/>
    </row>
    <row r="61" spans="1:4" ht="12.75">
      <c r="A61" s="26" t="s">
        <v>63</v>
      </c>
      <c r="B61" s="21">
        <v>410</v>
      </c>
      <c r="C61" s="102">
        <v>1806575.3</v>
      </c>
      <c r="D61" s="102">
        <v>1806575.3</v>
      </c>
    </row>
    <row r="62" spans="1:4" ht="12.75">
      <c r="A62" s="26" t="s">
        <v>64</v>
      </c>
      <c r="B62" s="21">
        <v>420</v>
      </c>
      <c r="C62" s="102"/>
      <c r="D62" s="102"/>
    </row>
    <row r="63" spans="1:4" ht="12.75">
      <c r="A63" s="26" t="s">
        <v>65</v>
      </c>
      <c r="B63" s="21">
        <v>430</v>
      </c>
      <c r="C63" s="102">
        <v>5653854.8</v>
      </c>
      <c r="D63" s="102">
        <v>5653854.8</v>
      </c>
    </row>
    <row r="64" spans="1:4" ht="12.75">
      <c r="A64" s="26" t="s">
        <v>66</v>
      </c>
      <c r="B64" s="21">
        <v>440</v>
      </c>
      <c r="C64" s="102"/>
      <c r="D64" s="102"/>
    </row>
    <row r="65" spans="1:4" ht="12.75">
      <c r="A65" s="26" t="s">
        <v>67</v>
      </c>
      <c r="B65" s="21">
        <v>450</v>
      </c>
      <c r="C65" s="102">
        <v>2722872.2</v>
      </c>
      <c r="D65" s="102">
        <v>3165399.3</v>
      </c>
    </row>
    <row r="66" spans="1:4" ht="12.75">
      <c r="A66" s="26" t="s">
        <v>68</v>
      </c>
      <c r="B66" s="21">
        <v>460</v>
      </c>
      <c r="C66" s="102">
        <v>691989.5</v>
      </c>
      <c r="D66" s="102">
        <v>691989.5</v>
      </c>
    </row>
    <row r="67" spans="1:4" ht="12.75">
      <c r="A67" s="26" t="s">
        <v>69</v>
      </c>
      <c r="B67" s="21">
        <v>470</v>
      </c>
      <c r="C67" s="102">
        <v>0</v>
      </c>
      <c r="D67" s="102">
        <v>0</v>
      </c>
    </row>
    <row r="68" spans="1:4" ht="12.75">
      <c r="A68" s="27" t="s">
        <v>70</v>
      </c>
      <c r="B68" s="34">
        <v>480</v>
      </c>
      <c r="C68" s="110">
        <f>C61+C62+C63-C64+C65+C66+C67</f>
        <v>10875291.8</v>
      </c>
      <c r="D68" s="110">
        <f>D61+D62+D63-D64+D65+D66+D67</f>
        <v>11317818.899999999</v>
      </c>
    </row>
    <row r="69" spans="1:4" ht="12.75">
      <c r="A69" s="12" t="s">
        <v>71</v>
      </c>
      <c r="B69" s="11"/>
      <c r="C69" s="11"/>
      <c r="D69" s="11"/>
    </row>
    <row r="70" spans="1:4" ht="26.25" customHeight="1">
      <c r="A70" s="26" t="s">
        <v>72</v>
      </c>
      <c r="B70" s="21">
        <v>490</v>
      </c>
      <c r="C70" s="109"/>
      <c r="D70" s="109"/>
    </row>
    <row r="71" spans="1:4" ht="12.75" customHeight="1">
      <c r="A71" s="26" t="s">
        <v>73</v>
      </c>
      <c r="B71" s="21">
        <v>491</v>
      </c>
      <c r="C71" s="109"/>
      <c r="D71" s="109"/>
    </row>
    <row r="72" spans="1:4" ht="12.75">
      <c r="A72" s="26" t="s">
        <v>74</v>
      </c>
      <c r="B72" s="21">
        <v>492</v>
      </c>
      <c r="C72" s="102"/>
      <c r="D72" s="102"/>
    </row>
    <row r="73" spans="1:4" ht="12.75">
      <c r="A73" s="26" t="s">
        <v>75</v>
      </c>
      <c r="B73" s="21">
        <v>500</v>
      </c>
      <c r="C73" s="102"/>
      <c r="D73" s="102"/>
    </row>
    <row r="74" spans="1:4" ht="12.75">
      <c r="A74" s="26" t="s">
        <v>76</v>
      </c>
      <c r="B74" s="21">
        <v>510</v>
      </c>
      <c r="C74" s="102"/>
      <c r="D74" s="102"/>
    </row>
    <row r="75" spans="1:4" ht="25.5">
      <c r="A75" s="26" t="s">
        <v>77</v>
      </c>
      <c r="B75" s="21">
        <v>520</v>
      </c>
      <c r="C75" s="102"/>
      <c r="D75" s="102">
        <v>0</v>
      </c>
    </row>
    <row r="76" spans="1:4" ht="12.75">
      <c r="A76" s="26" t="s">
        <v>78</v>
      </c>
      <c r="B76" s="21">
        <v>530</v>
      </c>
      <c r="C76" s="102"/>
      <c r="D76" s="102">
        <v>0</v>
      </c>
    </row>
    <row r="77" spans="1:4" ht="25.5">
      <c r="A77" s="26" t="s">
        <v>79</v>
      </c>
      <c r="B77" s="21">
        <v>540</v>
      </c>
      <c r="C77" s="102"/>
      <c r="D77" s="102"/>
    </row>
    <row r="78" spans="1:4" ht="12.75">
      <c r="A78" s="26" t="s">
        <v>80</v>
      </c>
      <c r="B78" s="21">
        <v>550</v>
      </c>
      <c r="C78" s="102"/>
      <c r="D78" s="102"/>
    </row>
    <row r="79" spans="1:4" ht="12.75">
      <c r="A79" s="26" t="s">
        <v>81</v>
      </c>
      <c r="B79" s="21">
        <v>560</v>
      </c>
      <c r="C79" s="102"/>
      <c r="D79" s="102"/>
    </row>
    <row r="80" spans="1:4" ht="12.75">
      <c r="A80" s="26" t="s">
        <v>82</v>
      </c>
      <c r="B80" s="21">
        <v>570</v>
      </c>
      <c r="C80" s="102"/>
      <c r="D80" s="102">
        <v>0</v>
      </c>
    </row>
    <row r="81" spans="1:4" ht="12.75">
      <c r="A81" s="26" t="s">
        <v>83</v>
      </c>
      <c r="B81" s="21">
        <v>580</v>
      </c>
      <c r="C81" s="102"/>
      <c r="D81" s="102"/>
    </row>
    <row r="82" spans="1:4" ht="12.75">
      <c r="A82" s="26" t="s">
        <v>84</v>
      </c>
      <c r="B82" s="21">
        <v>590</v>
      </c>
      <c r="C82" s="102"/>
      <c r="D82" s="102"/>
    </row>
    <row r="83" spans="1:4" ht="25.5">
      <c r="A83" s="27" t="s">
        <v>137</v>
      </c>
      <c r="B83" s="34">
        <v>600</v>
      </c>
      <c r="C83" s="109">
        <v>32256348.3</v>
      </c>
      <c r="D83" s="109">
        <v>32501309.7</v>
      </c>
    </row>
    <row r="84" spans="1:4" ht="25.5">
      <c r="A84" s="35" t="s">
        <v>85</v>
      </c>
      <c r="B84" s="21">
        <v>601</v>
      </c>
      <c r="C84" s="109">
        <v>32256348.3</v>
      </c>
      <c r="D84" s="109">
        <v>32501309.7</v>
      </c>
    </row>
    <row r="85" spans="1:4" ht="12.75">
      <c r="A85" s="26" t="s">
        <v>86</v>
      </c>
      <c r="B85" s="21">
        <v>602</v>
      </c>
      <c r="C85" s="102"/>
      <c r="D85" s="102"/>
    </row>
    <row r="86" spans="1:4" ht="12.75">
      <c r="A86" s="26" t="s">
        <v>87</v>
      </c>
      <c r="B86" s="21">
        <v>610</v>
      </c>
      <c r="C86" s="102">
        <v>13455</v>
      </c>
      <c r="D86" s="102">
        <v>13455</v>
      </c>
    </row>
    <row r="87" spans="1:4" ht="12.75">
      <c r="A87" s="26" t="s">
        <v>88</v>
      </c>
      <c r="B87" s="21">
        <v>620</v>
      </c>
      <c r="C87" s="102"/>
      <c r="D87" s="102"/>
    </row>
    <row r="88" spans="1:4" ht="12.75">
      <c r="A88" s="26" t="s">
        <v>89</v>
      </c>
      <c r="B88" s="21">
        <v>630</v>
      </c>
      <c r="C88" s="102"/>
      <c r="D88" s="102"/>
    </row>
    <row r="89" spans="1:4" ht="12.75">
      <c r="A89" s="26" t="s">
        <v>90</v>
      </c>
      <c r="B89" s="21">
        <v>640</v>
      </c>
      <c r="C89" s="102"/>
      <c r="D89" s="102"/>
    </row>
    <row r="90" spans="1:4" ht="12.75">
      <c r="A90" s="26" t="s">
        <v>91</v>
      </c>
      <c r="B90" s="21">
        <v>650</v>
      </c>
      <c r="C90" s="102"/>
      <c r="D90" s="102"/>
    </row>
    <row r="91" spans="1:4" ht="12.75">
      <c r="A91" s="26" t="s">
        <v>91</v>
      </c>
      <c r="B91" s="21">
        <v>660</v>
      </c>
      <c r="C91" s="102"/>
      <c r="D91" s="102"/>
    </row>
    <row r="92" spans="1:4" ht="12.75">
      <c r="A92" s="26" t="s">
        <v>92</v>
      </c>
      <c r="B92" s="21">
        <v>670</v>
      </c>
      <c r="C92" s="102">
        <v>40364.2</v>
      </c>
      <c r="D92" s="102">
        <v>37289.3</v>
      </c>
    </row>
    <row r="93" spans="1:4" ht="12.75">
      <c r="A93" s="26" t="s">
        <v>93</v>
      </c>
      <c r="B93" s="21">
        <v>680</v>
      </c>
      <c r="C93" s="102">
        <v>6479.1</v>
      </c>
      <c r="D93" s="102">
        <v>190456</v>
      </c>
    </row>
    <row r="94" spans="1:4" ht="12.75">
      <c r="A94" s="26" t="s">
        <v>94</v>
      </c>
      <c r="B94" s="21">
        <v>690</v>
      </c>
      <c r="C94" s="102"/>
      <c r="D94" s="102"/>
    </row>
    <row r="95" spans="1:4" ht="12.75">
      <c r="A95" s="26" t="s">
        <v>95</v>
      </c>
      <c r="B95" s="21">
        <v>700</v>
      </c>
      <c r="C95" s="102">
        <v>52451.4</v>
      </c>
      <c r="D95" s="102">
        <v>40444.7</v>
      </c>
    </row>
    <row r="96" spans="1:4" ht="12.75">
      <c r="A96" s="26" t="s">
        <v>96</v>
      </c>
      <c r="B96" s="21">
        <v>710</v>
      </c>
      <c r="C96" s="102">
        <v>31799621.5</v>
      </c>
      <c r="D96" s="102">
        <v>31799621.5</v>
      </c>
    </row>
    <row r="97" spans="1:4" ht="12.75">
      <c r="A97" s="26" t="s">
        <v>97</v>
      </c>
      <c r="B97" s="21">
        <v>720</v>
      </c>
      <c r="C97" s="102">
        <v>255868.3</v>
      </c>
      <c r="D97" s="102">
        <v>286346.5</v>
      </c>
    </row>
    <row r="98" spans="1:4" ht="12.75">
      <c r="A98" s="26" t="s">
        <v>98</v>
      </c>
      <c r="B98" s="21">
        <v>730</v>
      </c>
      <c r="C98" s="102"/>
      <c r="D98" s="102"/>
    </row>
    <row r="99" spans="1:4" ht="12.75">
      <c r="A99" s="26" t="s">
        <v>99</v>
      </c>
      <c r="B99" s="21">
        <v>740</v>
      </c>
      <c r="C99" s="102"/>
      <c r="D99" s="102"/>
    </row>
    <row r="100" spans="1:4" ht="12.75">
      <c r="A100" s="26" t="s">
        <v>100</v>
      </c>
      <c r="B100" s="21">
        <v>750</v>
      </c>
      <c r="C100" s="102"/>
      <c r="D100" s="102"/>
    </row>
    <row r="101" spans="1:4" ht="12.75">
      <c r="A101" s="26" t="s">
        <v>101</v>
      </c>
      <c r="B101" s="21">
        <v>760</v>
      </c>
      <c r="C101" s="102">
        <v>88108.8</v>
      </c>
      <c r="D101" s="102">
        <v>133696.7</v>
      </c>
    </row>
    <row r="102" spans="1:4" ht="12.75">
      <c r="A102" s="27" t="s">
        <v>102</v>
      </c>
      <c r="B102" s="34">
        <v>770</v>
      </c>
      <c r="C102" s="110">
        <f>C70+C83</f>
        <v>32256348.3</v>
      </c>
      <c r="D102" s="110">
        <f>D70+D83</f>
        <v>32501309.7</v>
      </c>
    </row>
    <row r="103" spans="1:4" ht="12.75">
      <c r="A103" s="27" t="s">
        <v>103</v>
      </c>
      <c r="B103" s="34">
        <v>780</v>
      </c>
      <c r="C103" s="110">
        <f>C68+C102</f>
        <v>43131640.1</v>
      </c>
      <c r="D103" s="110">
        <f>D68+D102</f>
        <v>43819128.599999994</v>
      </c>
    </row>
    <row r="104" spans="1:4" s="38" customFormat="1" ht="15.75">
      <c r="A104" s="36"/>
      <c r="B104" s="37"/>
      <c r="C104" s="64"/>
      <c r="D104" s="64"/>
    </row>
    <row r="105" spans="1:4" s="38" customFormat="1" ht="15.75">
      <c r="A105" s="36"/>
      <c r="B105" s="37"/>
      <c r="C105" s="37"/>
      <c r="D105" s="37"/>
    </row>
    <row r="106" spans="1:4" ht="12.75">
      <c r="A106" s="39"/>
      <c r="B106" s="40"/>
      <c r="C106" s="40"/>
      <c r="D106" s="40"/>
    </row>
    <row r="107" spans="1:4" ht="12.75">
      <c r="A107" s="40"/>
      <c r="B107" s="40"/>
      <c r="C107" s="40"/>
      <c r="D107" s="40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SheetLayoutView="100" zoomScalePageLayoutView="0" workbookViewId="0" topLeftCell="A19">
      <selection activeCell="C34" sqref="C34"/>
    </sheetView>
  </sheetViews>
  <sheetFormatPr defaultColWidth="9.140625" defaultRowHeight="15"/>
  <cols>
    <col min="1" max="1" width="66.8515625" style="41" customWidth="1"/>
    <col min="2" max="2" width="6.8515625" style="42" customWidth="1"/>
    <col min="3" max="3" width="10.140625" style="42" customWidth="1"/>
    <col min="4" max="16384" width="9.140625" style="42" customWidth="1"/>
  </cols>
  <sheetData>
    <row r="1" ht="7.5" customHeight="1"/>
    <row r="2" ht="7.5" customHeight="1"/>
    <row r="3" spans="1:3" ht="15.75">
      <c r="A3" s="8" t="s">
        <v>131</v>
      </c>
      <c r="B3" s="8"/>
      <c r="C3" s="43"/>
    </row>
    <row r="4" spans="1:3" ht="15.75">
      <c r="A4" s="8">
        <f>'Форма №1'!A3</f>
        <v>0</v>
      </c>
      <c r="B4" s="8"/>
      <c r="C4" s="43"/>
    </row>
    <row r="5" spans="1:3" ht="15">
      <c r="A5" s="7" t="s">
        <v>151</v>
      </c>
      <c r="B5" s="7"/>
      <c r="C5" s="44"/>
    </row>
    <row r="6" ht="5.25" customHeight="1"/>
    <row r="7" spans="1:3" ht="18.75" customHeight="1">
      <c r="A7" s="6" t="s">
        <v>104</v>
      </c>
      <c r="B7" s="4" t="s">
        <v>105</v>
      </c>
      <c r="C7" s="65">
        <v>2019</v>
      </c>
    </row>
    <row r="8" spans="1:3" ht="31.5" customHeight="1">
      <c r="A8" s="5"/>
      <c r="B8" s="4"/>
      <c r="C8" s="65" t="s">
        <v>150</v>
      </c>
    </row>
    <row r="9" spans="1:3" ht="11.25" customHeight="1">
      <c r="A9" s="45">
        <v>1</v>
      </c>
      <c r="B9" s="45">
        <v>2</v>
      </c>
      <c r="C9" s="45"/>
    </row>
    <row r="10" spans="1:3" ht="11.25">
      <c r="A10" s="46" t="s">
        <v>106</v>
      </c>
      <c r="B10" s="47">
        <v>10</v>
      </c>
      <c r="C10" s="48">
        <v>2518579.1</v>
      </c>
    </row>
    <row r="11" spans="1:3" ht="11.25">
      <c r="A11" s="46" t="s">
        <v>107</v>
      </c>
      <c r="B11" s="47">
        <v>20</v>
      </c>
      <c r="C11" s="48"/>
    </row>
    <row r="12" spans="1:3" ht="12.75" customHeight="1">
      <c r="A12" s="49" t="s">
        <v>108</v>
      </c>
      <c r="B12" s="50">
        <v>30</v>
      </c>
      <c r="C12" s="48">
        <v>2518579.1</v>
      </c>
    </row>
    <row r="13" spans="1:3" ht="11.25">
      <c r="A13" s="49" t="s">
        <v>138</v>
      </c>
      <c r="B13" s="52">
        <v>40</v>
      </c>
      <c r="C13" s="51" t="s">
        <v>153</v>
      </c>
    </row>
    <row r="14" spans="1:3" ht="11.25">
      <c r="A14" s="46" t="s">
        <v>120</v>
      </c>
      <c r="B14" s="53">
        <v>50</v>
      </c>
      <c r="C14" s="48" t="s">
        <v>153</v>
      </c>
    </row>
    <row r="15" spans="1:3" ht="11.25">
      <c r="A15" s="46" t="s">
        <v>121</v>
      </c>
      <c r="B15" s="47">
        <v>60</v>
      </c>
      <c r="C15" s="48" t="s">
        <v>153</v>
      </c>
    </row>
    <row r="16" spans="1:3" ht="11.25">
      <c r="A16" s="46" t="s">
        <v>122</v>
      </c>
      <c r="B16" s="47">
        <v>70</v>
      </c>
      <c r="C16" s="101" t="s">
        <v>153</v>
      </c>
    </row>
    <row r="17" spans="1:3" ht="12" customHeight="1">
      <c r="A17" s="46" t="s">
        <v>139</v>
      </c>
      <c r="B17" s="47">
        <v>80</v>
      </c>
      <c r="C17" s="48"/>
    </row>
    <row r="18" spans="1:3" ht="11.25">
      <c r="A18" s="46" t="s">
        <v>109</v>
      </c>
      <c r="B18" s="47">
        <v>90</v>
      </c>
      <c r="C18" s="101">
        <v>4500</v>
      </c>
    </row>
    <row r="19" spans="1:3" ht="11.25">
      <c r="A19" s="49" t="s">
        <v>110</v>
      </c>
      <c r="B19" s="45">
        <v>100</v>
      </c>
      <c r="C19" s="111">
        <v>487643</v>
      </c>
    </row>
    <row r="20" spans="1:3" ht="10.5" customHeight="1">
      <c r="A20" s="49" t="s">
        <v>140</v>
      </c>
      <c r="B20" s="45">
        <v>110</v>
      </c>
      <c r="C20" s="100"/>
    </row>
    <row r="21" spans="1:3" ht="11.25">
      <c r="A21" s="46" t="s">
        <v>141</v>
      </c>
      <c r="B21" s="54">
        <v>120</v>
      </c>
      <c r="C21" s="48"/>
    </row>
    <row r="22" spans="1:3" ht="11.25">
      <c r="A22" s="46" t="s">
        <v>142</v>
      </c>
      <c r="B22" s="54">
        <v>130</v>
      </c>
      <c r="C22" s="101"/>
    </row>
    <row r="23" spans="1:3" ht="11.25">
      <c r="A23" s="46" t="s">
        <v>143</v>
      </c>
      <c r="B23" s="54">
        <v>140</v>
      </c>
      <c r="C23" s="48"/>
    </row>
    <row r="24" spans="1:3" ht="11.25">
      <c r="A24" s="55" t="s">
        <v>144</v>
      </c>
      <c r="B24" s="54">
        <v>150</v>
      </c>
      <c r="C24" s="101"/>
    </row>
    <row r="25" spans="1:3" ht="11.25">
      <c r="A25" s="46" t="s">
        <v>145</v>
      </c>
      <c r="B25" s="54">
        <v>160</v>
      </c>
      <c r="C25" s="48"/>
    </row>
    <row r="26" spans="1:3" ht="12.75" customHeight="1">
      <c r="A26" s="49" t="s">
        <v>146</v>
      </c>
      <c r="B26" s="45">
        <v>170</v>
      </c>
      <c r="C26" s="100"/>
    </row>
    <row r="27" spans="1:3" ht="11.25">
      <c r="A27" s="55" t="s">
        <v>111</v>
      </c>
      <c r="B27" s="54">
        <v>180</v>
      </c>
      <c r="C27" s="48"/>
    </row>
    <row r="28" spans="1:3" ht="12" customHeight="1">
      <c r="A28" s="46" t="s">
        <v>147</v>
      </c>
      <c r="B28" s="54">
        <v>190</v>
      </c>
      <c r="C28" s="48"/>
    </row>
    <row r="29" spans="1:3" ht="11.25">
      <c r="A29" s="55" t="s">
        <v>112</v>
      </c>
      <c r="B29" s="54">
        <v>200</v>
      </c>
      <c r="C29" s="48"/>
    </row>
    <row r="30" spans="1:3" ht="11.25">
      <c r="A30" s="46" t="s">
        <v>148</v>
      </c>
      <c r="B30" s="54">
        <v>210</v>
      </c>
      <c r="C30" s="101"/>
    </row>
    <row r="31" spans="1:3" ht="12" customHeight="1">
      <c r="A31" s="49" t="s">
        <v>113</v>
      </c>
      <c r="B31" s="45">
        <v>220</v>
      </c>
      <c r="C31" s="100">
        <v>487643</v>
      </c>
    </row>
    <row r="32" spans="1:3" ht="11.25">
      <c r="A32" s="46" t="s">
        <v>114</v>
      </c>
      <c r="B32" s="54">
        <v>230</v>
      </c>
      <c r="C32" s="48"/>
    </row>
    <row r="33" spans="1:3" ht="11.25" customHeight="1">
      <c r="A33" s="49" t="s">
        <v>149</v>
      </c>
      <c r="B33" s="45">
        <v>240</v>
      </c>
      <c r="C33" s="100">
        <v>487643</v>
      </c>
    </row>
    <row r="34" spans="1:3" ht="11.25">
      <c r="A34" s="46" t="s">
        <v>115</v>
      </c>
      <c r="B34" s="54">
        <v>250</v>
      </c>
      <c r="C34" s="48" t="s">
        <v>153</v>
      </c>
    </row>
    <row r="35" spans="1:3" ht="11.25">
      <c r="A35" s="46" t="s">
        <v>116</v>
      </c>
      <c r="B35" s="54">
        <v>260</v>
      </c>
      <c r="C35" s="48"/>
    </row>
    <row r="36" spans="1:3" ht="11.25">
      <c r="A36" s="49" t="s">
        <v>117</v>
      </c>
      <c r="B36" s="45">
        <v>270</v>
      </c>
      <c r="C36" s="100" t="e">
        <f>C33-C34-C35</f>
        <v>#VALUE!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view="pageBreakPreview" zoomScaleSheetLayoutView="100" zoomScalePageLayoutView="0" workbookViewId="0" topLeftCell="A1">
      <selection activeCell="A5" sqref="A5:H5"/>
    </sheetView>
  </sheetViews>
  <sheetFormatPr defaultColWidth="9.140625" defaultRowHeight="15"/>
  <cols>
    <col min="1" max="1" width="3.140625" style="13" bestFit="1" customWidth="1"/>
    <col min="2" max="2" width="56.8515625" style="13" customWidth="1"/>
    <col min="3" max="3" width="11.00390625" style="14" bestFit="1" customWidth="1"/>
    <col min="4" max="4" width="12.57421875" style="13" customWidth="1"/>
    <col min="5" max="5" width="9.57421875" style="13" bestFit="1" customWidth="1"/>
    <col min="6" max="6" width="9.57421875" style="13" customWidth="1"/>
    <col min="7" max="7" width="14.57421875" style="13" customWidth="1"/>
    <col min="8" max="8" width="14.00390625" style="13" customWidth="1"/>
    <col min="9" max="9" width="9.140625" style="13" customWidth="1"/>
    <col min="10" max="13" width="10.57421875" style="13" bestFit="1" customWidth="1"/>
    <col min="14" max="16384" width="9.140625" style="13" customWidth="1"/>
  </cols>
  <sheetData>
    <row r="2" spans="1:8" ht="14.25" customHeight="1">
      <c r="A2" s="2" t="s">
        <v>132</v>
      </c>
      <c r="B2" s="2"/>
      <c r="C2" s="2"/>
      <c r="D2" s="2"/>
      <c r="E2" s="2"/>
      <c r="F2" s="2"/>
      <c r="G2" s="2"/>
      <c r="H2" s="2"/>
    </row>
    <row r="3" spans="1:8" ht="20.25" customHeight="1">
      <c r="A3" s="2" t="s">
        <v>134</v>
      </c>
      <c r="B3" s="2"/>
      <c r="C3" s="2"/>
      <c r="D3" s="2"/>
      <c r="E3" s="2"/>
      <c r="F3" s="2"/>
      <c r="G3" s="2"/>
      <c r="H3" s="2"/>
    </row>
    <row r="4" spans="1:8" ht="20.25" customHeight="1">
      <c r="A4" s="2"/>
      <c r="B4" s="2"/>
      <c r="C4" s="2"/>
      <c r="D4" s="2"/>
      <c r="E4" s="2"/>
      <c r="F4" s="2"/>
      <c r="G4" s="2"/>
      <c r="H4" s="2"/>
    </row>
    <row r="5" spans="1:8" ht="20.25" customHeight="1">
      <c r="A5" s="2" t="s">
        <v>154</v>
      </c>
      <c r="B5" s="2"/>
      <c r="C5" s="2"/>
      <c r="D5" s="2"/>
      <c r="E5" s="2"/>
      <c r="F5" s="2"/>
      <c r="G5" s="2"/>
      <c r="H5" s="2"/>
    </row>
    <row r="6" spans="6:7" ht="15.75" thickBot="1">
      <c r="F6" s="13" t="s">
        <v>135</v>
      </c>
      <c r="G6" s="98"/>
    </row>
    <row r="7" spans="1:13" ht="31.5">
      <c r="A7" s="76" t="s">
        <v>9</v>
      </c>
      <c r="B7" s="76" t="s">
        <v>0</v>
      </c>
      <c r="C7" s="77" t="s">
        <v>8</v>
      </c>
      <c r="D7" s="60" t="s">
        <v>1</v>
      </c>
      <c r="E7" s="60" t="s">
        <v>10</v>
      </c>
      <c r="F7" s="60" t="s">
        <v>128</v>
      </c>
      <c r="G7" s="60" t="s">
        <v>129</v>
      </c>
      <c r="H7" s="60" t="s">
        <v>130</v>
      </c>
      <c r="J7" s="91"/>
      <c r="K7" s="93"/>
      <c r="L7" s="91"/>
      <c r="M7" s="91"/>
    </row>
    <row r="8" spans="1:13" ht="15.75">
      <c r="A8" s="57">
        <v>1</v>
      </c>
      <c r="B8" s="58" t="s">
        <v>2</v>
      </c>
      <c r="C8" s="69" t="s">
        <v>123</v>
      </c>
      <c r="D8" s="87">
        <v>0.2</v>
      </c>
      <c r="E8" s="89">
        <v>0.25</v>
      </c>
      <c r="F8" s="99">
        <v>0.7</v>
      </c>
      <c r="G8" s="82">
        <v>93</v>
      </c>
      <c r="H8" s="82">
        <f aca="true" t="shared" si="0" ref="H8:H15">G8*D8/100</f>
        <v>0.18600000000000003</v>
      </c>
      <c r="I8" s="61"/>
      <c r="J8" s="92"/>
      <c r="K8" s="94"/>
      <c r="L8" s="92"/>
      <c r="M8" s="92"/>
    </row>
    <row r="9" spans="1:13" ht="16.5" thickBot="1">
      <c r="A9" s="57">
        <f>A8+1</f>
        <v>2</v>
      </c>
      <c r="B9" s="58" t="s">
        <v>3</v>
      </c>
      <c r="C9" s="69" t="s">
        <v>124</v>
      </c>
      <c r="D9" s="87">
        <v>0.2</v>
      </c>
      <c r="E9" s="89">
        <v>0.04</v>
      </c>
      <c r="F9" s="67">
        <v>5.53</v>
      </c>
      <c r="G9" s="82">
        <f>IF(E9&gt;0,F9/E9*100,0)</f>
        <v>13825</v>
      </c>
      <c r="H9" s="82">
        <f t="shared" si="0"/>
        <v>27.65</v>
      </c>
      <c r="I9" s="61"/>
      <c r="J9" s="95"/>
      <c r="K9" s="96"/>
      <c r="L9" s="95"/>
      <c r="M9" s="95"/>
    </row>
    <row r="10" spans="1:9" ht="16.5" thickBot="1">
      <c r="A10" s="57">
        <f aca="true" t="shared" si="1" ref="A10:A15">A9+1</f>
        <v>3</v>
      </c>
      <c r="B10" s="58" t="s">
        <v>4</v>
      </c>
      <c r="C10" s="69" t="s">
        <v>125</v>
      </c>
      <c r="D10" s="87">
        <v>0.15</v>
      </c>
      <c r="E10" s="89">
        <v>1</v>
      </c>
      <c r="F10" s="67">
        <v>42.3</v>
      </c>
      <c r="G10" s="82">
        <f>IF(E10&gt;0,F10/E10*100,0)</f>
        <v>4230</v>
      </c>
      <c r="H10" s="82">
        <f t="shared" si="0"/>
        <v>6.345</v>
      </c>
      <c r="I10" s="61"/>
    </row>
    <row r="11" spans="1:13" s="85" customFormat="1" ht="15.75">
      <c r="A11" s="79">
        <f t="shared" si="1"/>
        <v>4</v>
      </c>
      <c r="B11" s="80" t="s">
        <v>5</v>
      </c>
      <c r="C11" s="86">
        <v>91</v>
      </c>
      <c r="D11" s="87">
        <v>0.15</v>
      </c>
      <c r="E11" s="89">
        <v>90</v>
      </c>
      <c r="F11" s="81">
        <v>411</v>
      </c>
      <c r="G11" s="83">
        <f>IF(E11&gt;0,E11/F11*100,0)</f>
        <v>21.897810218978105</v>
      </c>
      <c r="H11" s="83">
        <f t="shared" si="0"/>
        <v>0.032846715328467155</v>
      </c>
      <c r="I11" s="84"/>
      <c r="J11" s="91">
        <v>43101</v>
      </c>
      <c r="K11" s="93">
        <v>43101</v>
      </c>
      <c r="L11" s="91">
        <v>43101</v>
      </c>
      <c r="M11" s="91">
        <v>43101</v>
      </c>
    </row>
    <row r="12" spans="1:13" s="85" customFormat="1" ht="15.75">
      <c r="A12" s="79">
        <f t="shared" si="1"/>
        <v>5</v>
      </c>
      <c r="B12" s="80" t="s">
        <v>6</v>
      </c>
      <c r="C12" s="86">
        <v>91</v>
      </c>
      <c r="D12" s="87">
        <v>0.15</v>
      </c>
      <c r="E12" s="89">
        <v>87</v>
      </c>
      <c r="F12" s="81">
        <v>46</v>
      </c>
      <c r="G12" s="83">
        <f>IF(E12&gt;0,E12/F12*100,0)</f>
        <v>189.1304347826087</v>
      </c>
      <c r="H12" s="83">
        <f t="shared" si="0"/>
        <v>0.283695652173913</v>
      </c>
      <c r="I12" s="84"/>
      <c r="J12" s="92">
        <v>43191</v>
      </c>
      <c r="K12" s="94">
        <v>43282</v>
      </c>
      <c r="L12" s="92">
        <v>43374</v>
      </c>
      <c r="M12" s="92">
        <v>43466</v>
      </c>
    </row>
    <row r="13" spans="1:13" ht="16.5" thickBot="1">
      <c r="A13" s="57">
        <f>A12+1</f>
        <v>6</v>
      </c>
      <c r="B13" s="58" t="s">
        <v>7</v>
      </c>
      <c r="C13" s="70" t="s">
        <v>127</v>
      </c>
      <c r="D13" s="87">
        <v>0.15</v>
      </c>
      <c r="E13" s="89">
        <v>1</v>
      </c>
      <c r="F13" s="68">
        <v>7.43</v>
      </c>
      <c r="G13" s="82">
        <f>IF(E13&gt;0,F13/E13*100,0)</f>
        <v>743</v>
      </c>
      <c r="H13" s="82">
        <f t="shared" si="0"/>
        <v>1.1145</v>
      </c>
      <c r="I13" s="61"/>
      <c r="J13" s="95">
        <f>J12-J11</f>
        <v>90</v>
      </c>
      <c r="K13" s="96">
        <f>K12-K11</f>
        <v>181</v>
      </c>
      <c r="L13" s="95">
        <f>L12-L11</f>
        <v>273</v>
      </c>
      <c r="M13" s="95">
        <f>M12-M11</f>
        <v>365</v>
      </c>
    </row>
    <row r="14" spans="1:9" ht="15.75">
      <c r="A14" s="57">
        <f t="shared" si="1"/>
        <v>7</v>
      </c>
      <c r="B14" s="58" t="s">
        <v>126</v>
      </c>
      <c r="C14" s="70"/>
      <c r="D14" s="87"/>
      <c r="E14" s="89"/>
      <c r="F14" s="68"/>
      <c r="G14" s="82">
        <f>IF(E14&gt;0,F14/E14*100,0)</f>
        <v>0</v>
      </c>
      <c r="H14" s="82">
        <f t="shared" si="0"/>
        <v>0</v>
      </c>
      <c r="I14" s="61"/>
    </row>
    <row r="15" spans="1:9" ht="31.5">
      <c r="A15" s="57">
        <f t="shared" si="1"/>
        <v>8</v>
      </c>
      <c r="B15" s="59" t="s">
        <v>118</v>
      </c>
      <c r="C15" s="71"/>
      <c r="D15" s="88"/>
      <c r="E15" s="90"/>
      <c r="F15" s="57"/>
      <c r="G15" s="82">
        <f>IF(E15&gt;0,F15/E15*100,0)</f>
        <v>0</v>
      </c>
      <c r="H15" s="82">
        <f t="shared" si="0"/>
        <v>0</v>
      </c>
      <c r="I15" s="61"/>
    </row>
    <row r="16" spans="1:8" ht="15.75">
      <c r="A16" s="3" t="s">
        <v>119</v>
      </c>
      <c r="B16" s="3"/>
      <c r="C16" s="72"/>
      <c r="D16" s="66">
        <f>SUM(D8:D15)</f>
        <v>1</v>
      </c>
      <c r="E16" s="78"/>
      <c r="F16" s="56"/>
      <c r="G16" s="15"/>
      <c r="H16" s="97">
        <f>SUM(H8:H15)</f>
        <v>35.612042367502376</v>
      </c>
    </row>
    <row r="18" spans="1:8" ht="29.25" customHeight="1">
      <c r="A18" s="1" t="s">
        <v>11</v>
      </c>
      <c r="B18" s="1"/>
      <c r="C18" s="1"/>
      <c r="D18" s="1"/>
      <c r="E18" s="1"/>
      <c r="F18" s="1"/>
      <c r="G18" s="1"/>
      <c r="H18" s="1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2018-11-15T07:14:59Z</cp:lastPrinted>
  <dcterms:created xsi:type="dcterms:W3CDTF">2016-02-18T09:40:36Z</dcterms:created>
  <dcterms:modified xsi:type="dcterms:W3CDTF">2023-06-20T05:22:44Z</dcterms:modified>
  <cp:category/>
  <cp:version/>
  <cp:contentType/>
  <cp:contentStatus/>
</cp:coreProperties>
</file>